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15. 물가연동국채\물가연동계수\2021\"/>
    </mc:Choice>
  </mc:AlternateContent>
  <xr:revisionPtr revIDLastSave="0" documentId="13_ncr:1_{36639DBC-6A9E-402E-B3C9-34F054FD1FA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2021년 9월" sheetId="4" r:id="rId1"/>
  </sheets>
  <definedNames>
    <definedName name="_xlnm.Print_Area" localSheetId="0">'2021년 9월'!$A$1:$G$74</definedName>
  </definedNames>
  <calcPr calcId="191029"/>
</workbook>
</file>

<file path=xl/calcChain.xml><?xml version="1.0" encoding="utf-8"?>
<calcChain xmlns="http://schemas.openxmlformats.org/spreadsheetml/2006/main">
  <c r="G42" i="4" l="1"/>
  <c r="F42" i="4" s="1"/>
  <c r="G41" i="4"/>
  <c r="D41" i="4" s="1"/>
  <c r="F41" i="4"/>
  <c r="E41" i="4"/>
  <c r="C41" i="4"/>
  <c r="B41" i="4"/>
  <c r="C42" i="4" l="1"/>
  <c r="D42" i="4"/>
  <c r="E42" i="4"/>
  <c r="B42" i="4"/>
  <c r="G40" i="4"/>
  <c r="G13" i="4"/>
  <c r="F40" i="4" l="1"/>
  <c r="G39" i="4"/>
  <c r="F39" i="4" s="1"/>
  <c r="G38" i="4"/>
  <c r="F38" i="4" s="1"/>
  <c r="G37" i="4"/>
  <c r="G36" i="4"/>
  <c r="F36" i="4" s="1"/>
  <c r="G35" i="4"/>
  <c r="F35" i="4" s="1"/>
  <c r="G34" i="4"/>
  <c r="F34" i="4" s="1"/>
  <c r="G33" i="4"/>
  <c r="F33" i="4" s="1"/>
  <c r="G32" i="4"/>
  <c r="F32" i="4" s="1"/>
  <c r="G31" i="4"/>
  <c r="F31" i="4" s="1"/>
  <c r="G30" i="4"/>
  <c r="F30" i="4" s="1"/>
  <c r="G29" i="4"/>
  <c r="F29" i="4" s="1"/>
  <c r="G28" i="4"/>
  <c r="F28" i="4" s="1"/>
  <c r="G27" i="4"/>
  <c r="F27" i="4" s="1"/>
  <c r="G26" i="4"/>
  <c r="F26" i="4" s="1"/>
  <c r="G25" i="4"/>
  <c r="G24" i="4"/>
  <c r="G23" i="4"/>
  <c r="F23" i="4" s="1"/>
  <c r="G22" i="4"/>
  <c r="F22" i="4" s="1"/>
  <c r="G21" i="4"/>
  <c r="G20" i="4"/>
  <c r="F20" i="4" s="1"/>
  <c r="G19" i="4"/>
  <c r="F19" i="4" s="1"/>
  <c r="G18" i="4"/>
  <c r="F18" i="4" s="1"/>
  <c r="G17" i="4"/>
  <c r="G16" i="4"/>
  <c r="G15" i="4"/>
  <c r="F15" i="4" s="1"/>
  <c r="G14" i="4"/>
  <c r="F14" i="4" s="1"/>
  <c r="F17" i="4" l="1"/>
  <c r="F24" i="4"/>
  <c r="F16" i="4"/>
  <c r="F21" i="4"/>
  <c r="F37" i="4"/>
  <c r="F25" i="4"/>
  <c r="G7" i="4" l="1"/>
  <c r="A2" i="4"/>
  <c r="F13" i="4" l="1"/>
  <c r="G6" i="4" l="1"/>
  <c r="E12" i="4" l="1"/>
  <c r="E40" i="4" l="1"/>
  <c r="E21" i="4"/>
  <c r="E28" i="4"/>
  <c r="E16" i="4"/>
  <c r="E27" i="4"/>
  <c r="E26" i="4"/>
  <c r="E17" i="4"/>
  <c r="E29" i="4"/>
  <c r="E23" i="4"/>
  <c r="E39" i="4"/>
  <c r="E15" i="4"/>
  <c r="E22" i="4"/>
  <c r="E38" i="4"/>
  <c r="E24" i="4"/>
  <c r="E37" i="4"/>
  <c r="E33" i="4"/>
  <c r="E25" i="4"/>
  <c r="E32" i="4"/>
  <c r="E19" i="4"/>
  <c r="E35" i="4"/>
  <c r="E18" i="4"/>
  <c r="E34" i="4"/>
  <c r="E20" i="4"/>
  <c r="E36" i="4"/>
  <c r="E31" i="4"/>
  <c r="E14" i="4"/>
  <c r="E30" i="4"/>
  <c r="E13" i="4"/>
  <c r="D10" i="4" l="1"/>
  <c r="D12" i="4" s="1"/>
  <c r="C10" i="4"/>
  <c r="C12" i="4" s="1"/>
  <c r="B8" i="4"/>
  <c r="D40" i="4" l="1"/>
  <c r="C40" i="4"/>
  <c r="B10" i="4"/>
  <c r="B12" i="4" s="1"/>
  <c r="C24" i="4"/>
  <c r="C33" i="4"/>
  <c r="C15" i="4"/>
  <c r="C21" i="4"/>
  <c r="C36" i="4"/>
  <c r="C29" i="4"/>
  <c r="C18" i="4"/>
  <c r="C14" i="4"/>
  <c r="C26" i="4"/>
  <c r="C16" i="4"/>
  <c r="C23" i="4"/>
  <c r="C37" i="4"/>
  <c r="C38" i="4"/>
  <c r="C22" i="4"/>
  <c r="C19" i="4"/>
  <c r="C39" i="4"/>
  <c r="C31" i="4"/>
  <c r="C30" i="4"/>
  <c r="C28" i="4"/>
  <c r="C32" i="4"/>
  <c r="C20" i="4"/>
  <c r="C35" i="4"/>
  <c r="C25" i="4"/>
  <c r="C27" i="4"/>
  <c r="C17" i="4"/>
  <c r="C34" i="4"/>
  <c r="D19" i="4"/>
  <c r="D23" i="4"/>
  <c r="D17" i="4"/>
  <c r="D24" i="4"/>
  <c r="D31" i="4"/>
  <c r="D32" i="4"/>
  <c r="D27" i="4"/>
  <c r="D18" i="4"/>
  <c r="D34" i="4"/>
  <c r="D37" i="4"/>
  <c r="D29" i="4"/>
  <c r="D21" i="4"/>
  <c r="D35" i="4"/>
  <c r="D30" i="4"/>
  <c r="D28" i="4"/>
  <c r="D33" i="4"/>
  <c r="D39" i="4"/>
  <c r="D16" i="4"/>
  <c r="D14" i="4"/>
  <c r="D26" i="4"/>
  <c r="D25" i="4"/>
  <c r="D15" i="4"/>
  <c r="D20" i="4"/>
  <c r="D36" i="4"/>
  <c r="D22" i="4"/>
  <c r="D38" i="4"/>
  <c r="C13" i="4"/>
  <c r="D13" i="4"/>
  <c r="B40" i="4" l="1"/>
  <c r="B25" i="4"/>
  <c r="B33" i="4"/>
  <c r="B28" i="4"/>
  <c r="B16" i="4"/>
  <c r="B15" i="4"/>
  <c r="B31" i="4"/>
  <c r="B29" i="4"/>
  <c r="B20" i="4"/>
  <c r="B36" i="4"/>
  <c r="B27" i="4"/>
  <c r="B14" i="4"/>
  <c r="B30" i="4"/>
  <c r="B18" i="4"/>
  <c r="B24" i="4"/>
  <c r="B21" i="4"/>
  <c r="B37" i="4"/>
  <c r="B17" i="4"/>
  <c r="B23" i="4"/>
  <c r="B39" i="4"/>
  <c r="B34" i="4"/>
  <c r="B32" i="4"/>
  <c r="B19" i="4"/>
  <c r="B35" i="4"/>
  <c r="B22" i="4"/>
  <c r="B38" i="4"/>
  <c r="B26" i="4"/>
  <c r="B13" i="4"/>
</calcChain>
</file>

<file path=xl/sharedStrings.xml><?xml version="1.0" encoding="utf-8"?>
<sst xmlns="http://schemas.openxmlformats.org/spreadsheetml/2006/main" count="51" uniqueCount="42">
  <si>
    <t>101.45/111.35</t>
  </si>
  <si>
    <t>물가지수연동채권 월별 종목별 물가연동계수</t>
    <phoneticPr fontId="5" type="noConversion"/>
  </si>
  <si>
    <t>숨기기</t>
    <phoneticPr fontId="5" type="noConversion"/>
  </si>
  <si>
    <t>CPI  기준년도     2015=100</t>
    <phoneticPr fontId="5" type="noConversion"/>
  </si>
  <si>
    <t>종     목</t>
    <phoneticPr fontId="5" type="noConversion"/>
  </si>
  <si>
    <t>01125-2306-L100</t>
    <phoneticPr fontId="5" type="noConversion"/>
  </si>
  <si>
    <t>01750-2506-L100</t>
    <phoneticPr fontId="5" type="noConversion"/>
  </si>
  <si>
    <t>01000-2606-L100</t>
    <phoneticPr fontId="5" type="noConversion"/>
  </si>
  <si>
    <t>01750-2806-L100</t>
    <phoneticPr fontId="5" type="noConversion"/>
  </si>
  <si>
    <t>CPI 해당월 및 지수</t>
    <phoneticPr fontId="5" type="noConversion"/>
  </si>
  <si>
    <t>CPI</t>
    <phoneticPr fontId="5" type="noConversion"/>
  </si>
  <si>
    <t>월별</t>
    <phoneticPr fontId="5" type="noConversion"/>
  </si>
  <si>
    <t>발행일자</t>
    <phoneticPr fontId="5" type="noConversion"/>
  </si>
  <si>
    <t>2013.06.10</t>
    <phoneticPr fontId="5" type="noConversion"/>
  </si>
  <si>
    <t>2015.06.10</t>
    <phoneticPr fontId="5" type="noConversion"/>
  </si>
  <si>
    <t>2016.06.10</t>
    <phoneticPr fontId="5" type="noConversion"/>
  </si>
  <si>
    <t>2018.06.10</t>
    <phoneticPr fontId="5" type="noConversion"/>
  </si>
  <si>
    <t>발행일 참조지수
(2010=100 기준)</t>
    <phoneticPr fontId="5" type="noConversion"/>
  </si>
  <si>
    <t>물가지수 변환계수
(2012 가중치 개편)</t>
    <phoneticPr fontId="5" type="noConversion"/>
  </si>
  <si>
    <t>107.79/107.50</t>
    <phoneticPr fontId="5" type="noConversion"/>
  </si>
  <si>
    <t>발행일 참조지수
 (2012 가중치 개편)</t>
    <phoneticPr fontId="5" type="noConversion"/>
  </si>
  <si>
    <t>물가지수 변환계수
(2015 기준년 개편)</t>
    <phoneticPr fontId="5" type="noConversion"/>
  </si>
  <si>
    <t>101.45/111.35</t>
    <phoneticPr fontId="5" type="noConversion"/>
  </si>
  <si>
    <t>발행일 참조지수
(2015=100 기준)</t>
    <phoneticPr fontId="5" type="noConversion"/>
  </si>
  <si>
    <t xml:space="preserve">   </t>
    <phoneticPr fontId="5" type="noConversion"/>
  </si>
  <si>
    <t>물가지수 변환계수 
(2010년 기준)</t>
    <phoneticPr fontId="5" type="noConversion"/>
  </si>
  <si>
    <t>-----</t>
    <phoneticPr fontId="5" type="noConversion"/>
  </si>
  <si>
    <t xml:space="preserve">               단, 2011년 10월은 舊 기준(2005년 기준) 물가지수가 발표된 마지막 달임</t>
    <phoneticPr fontId="5" type="noConversion"/>
  </si>
  <si>
    <t xml:space="preserve">          산  출  식 : </t>
    <phoneticPr fontId="5" type="noConversion"/>
  </si>
  <si>
    <t>물가지수 변환계수
(2012년 가중치 개편)</t>
    <phoneticPr fontId="5" type="noConversion"/>
  </si>
  <si>
    <t>------</t>
    <phoneticPr fontId="5" type="noConversion"/>
  </si>
  <si>
    <t xml:space="preserve">              - 2013년 11월은 舊 기준(가중치 개편 전 기준) 물가지수가 발표된 마지막 달임</t>
    <phoneticPr fontId="5" type="noConversion"/>
  </si>
  <si>
    <t>물가지수 변환계수
(2015년 기준)</t>
    <phoneticPr fontId="5" type="noConversion"/>
  </si>
  <si>
    <t xml:space="preserve">               단, 2016년 11월은 舊 기준(2010년 기준) 물가지수가 발표된 마지막 달임</t>
    <phoneticPr fontId="5" type="noConversion"/>
  </si>
  <si>
    <t>물가지수 변환계수
(2017 가중치 개편)</t>
    <phoneticPr fontId="5" type="noConversion"/>
  </si>
  <si>
    <t>발행일 참조지수
 (2017 가중치 개편)</t>
    <phoneticPr fontId="5" type="noConversion"/>
  </si>
  <si>
    <t>물가지수 변환계수
(2017년 가중치 개편)</t>
    <phoneticPr fontId="5" type="noConversion"/>
  </si>
  <si>
    <t>------</t>
  </si>
  <si>
    <t>104.71/104.73</t>
    <phoneticPr fontId="5" type="noConversion"/>
  </si>
  <si>
    <t xml:space="preserve">              - 2018년 11월은 舊 기준(가중치 개편 전 기준) 물가지수가 발표된 마지막 달임</t>
    <phoneticPr fontId="5" type="noConversion"/>
  </si>
  <si>
    <t>01125-3006-L100</t>
    <phoneticPr fontId="5" type="noConversion"/>
  </si>
  <si>
    <t>2020.06.10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</si>
</sst>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_ "/>
    <numFmt numFmtId="177" formatCode="0.0_ "/>
    <numFmt numFmtId="178" formatCode="yyyy/mm"/>
    <numFmt numFmtId="179" formatCode="0.00_ "/>
    <numFmt numFmtId="180" formatCode="0.00000"/>
    <numFmt numFmtId="181" formatCode="yyyy\.mm\.dd"/>
    <numFmt numFmtId="182" formatCode="\(yyyy&quot;년&quot;\ m&quot;월&quot;\)"/>
  </numFmts>
  <fonts count="1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11.5"/>
      <name val="돋움"/>
      <family val="3"/>
      <charset val="129"/>
    </font>
    <font>
      <b/>
      <sz val="11.5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8"/>
      <name val="맑은 고딕"/>
      <family val="2"/>
      <scheme val="minor"/>
    </font>
    <font>
      <sz val="11"/>
      <color rgb="FFFF0000"/>
      <name val="돋움"/>
      <family val="3"/>
      <charset val="129"/>
    </font>
    <font>
      <sz val="10"/>
      <name val="돋움"/>
      <family val="3"/>
      <charset val="129"/>
    </font>
    <font>
      <sz val="14"/>
      <name val="돋움"/>
      <family val="3"/>
      <charset val="129"/>
    </font>
    <font>
      <b/>
      <u/>
      <sz val="16"/>
      <name val="돋움"/>
      <family val="3"/>
      <charset val="129"/>
    </font>
    <font>
      <sz val="12"/>
      <color rgb="FFFF0000"/>
      <name val="돋움"/>
      <family val="3"/>
      <charset val="129"/>
    </font>
    <font>
      <sz val="10"/>
      <color rgb="FFFF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FBD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9" fontId="0" fillId="3" borderId="0" xfId="0" applyNumberFormat="1" applyFill="1">
      <alignment vertical="center"/>
    </xf>
    <xf numFmtId="0" fontId="4" fillId="6" borderId="7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8" fillId="6" borderId="4" xfId="0" applyFont="1" applyFill="1" applyBorder="1">
      <alignment vertical="center"/>
    </xf>
    <xf numFmtId="0" fontId="8" fillId="6" borderId="6" xfId="0" applyFont="1" applyFill="1" applyBorder="1">
      <alignment vertical="center"/>
    </xf>
    <xf numFmtId="179" fontId="0" fillId="0" borderId="0" xfId="0" applyNumberFormat="1" applyFill="1">
      <alignment vertical="center"/>
    </xf>
    <xf numFmtId="0" fontId="4" fillId="7" borderId="4" xfId="0" applyFont="1" applyFill="1" applyBorder="1" applyAlignment="1">
      <alignment horizontal="left" vertical="center"/>
    </xf>
    <xf numFmtId="0" fontId="4" fillId="7" borderId="0" xfId="0" quotePrefix="1" applyFont="1" applyFill="1" applyBorder="1" applyAlignment="1">
      <alignment horizontal="left" vertical="center"/>
    </xf>
    <xf numFmtId="0" fontId="4" fillId="7" borderId="6" xfId="0" quotePrefix="1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/>
    </xf>
    <xf numFmtId="0" fontId="0" fillId="7" borderId="9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right" vertical="center"/>
    </xf>
    <xf numFmtId="178" fontId="0" fillId="4" borderId="0" xfId="0" quotePrefix="1" applyNumberFormat="1" applyFill="1" applyBorder="1" applyAlignment="1">
      <alignment horizontal="center" vertical="center"/>
    </xf>
    <xf numFmtId="178" fontId="0" fillId="0" borderId="0" xfId="0" quotePrefix="1" applyNumberForma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7" borderId="1" xfId="0" applyFont="1" applyFill="1" applyBorder="1" applyAlignment="1">
      <alignment vertical="center" wrapText="1"/>
    </xf>
    <xf numFmtId="176" fontId="8" fillId="7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6" fontId="8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left"/>
    </xf>
    <xf numFmtId="0" fontId="4" fillId="6" borderId="0" xfId="0" quotePrefix="1" applyFont="1" applyFill="1" applyBorder="1" applyAlignment="1">
      <alignment horizontal="left" vertical="center"/>
    </xf>
    <xf numFmtId="2" fontId="4" fillId="6" borderId="0" xfId="0" applyNumberFormat="1" applyFont="1" applyFill="1" applyBorder="1" applyAlignment="1">
      <alignment horizontal="left" vertical="top"/>
    </xf>
    <xf numFmtId="0" fontId="0" fillId="6" borderId="8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80" fontId="8" fillId="8" borderId="1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 vertical="center"/>
    </xf>
    <xf numFmtId="0" fontId="4" fillId="8" borderId="0" xfId="0" quotePrefix="1" applyFont="1" applyFill="1" applyBorder="1" applyAlignment="1">
      <alignment horizontal="left" vertical="center"/>
    </xf>
    <xf numFmtId="0" fontId="4" fillId="8" borderId="6" xfId="0" quotePrefix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top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0" fillId="8" borderId="8" xfId="0" applyFont="1" applyFill="1" applyBorder="1" applyAlignment="1">
      <alignment horizontal="left" vertical="center"/>
    </xf>
    <xf numFmtId="0" fontId="0" fillId="8" borderId="9" xfId="0" applyFont="1" applyFill="1" applyBorder="1">
      <alignment vertical="center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center" vertical="center" wrapText="1"/>
    </xf>
    <xf numFmtId="0" fontId="10" fillId="8" borderId="0" xfId="0" quotePrefix="1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center" vertical="center" wrapText="1"/>
    </xf>
    <xf numFmtId="0" fontId="10" fillId="6" borderId="0" xfId="0" quotePrefix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0" fillId="6" borderId="9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179" fontId="4" fillId="6" borderId="3" xfId="0" applyNumberFormat="1" applyFont="1" applyFill="1" applyBorder="1" applyAlignment="1">
      <alignment horizontal="left"/>
    </xf>
    <xf numFmtId="0" fontId="0" fillId="6" borderId="4" xfId="0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5" borderId="0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/>
    </xf>
    <xf numFmtId="0" fontId="10" fillId="6" borderId="0" xfId="0" quotePrefix="1" applyFont="1" applyFill="1" applyBorder="1" applyAlignment="1">
      <alignment horizontal="left" vertical="center"/>
    </xf>
    <xf numFmtId="0" fontId="10" fillId="6" borderId="0" xfId="0" quotePrefix="1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/>
    </xf>
    <xf numFmtId="0" fontId="10" fillId="8" borderId="0" xfId="0" quotePrefix="1" applyFont="1" applyFill="1" applyBorder="1" applyAlignment="1">
      <alignment horizontal="left" vertical="center"/>
    </xf>
    <xf numFmtId="0" fontId="10" fillId="8" borderId="0" xfId="0" quotePrefix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top"/>
    </xf>
    <xf numFmtId="179" fontId="0" fillId="3" borderId="0" xfId="0" applyNumberFormat="1" applyFont="1" applyFill="1">
      <alignment vertical="center"/>
    </xf>
  </cellXfs>
  <cellStyles count="5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0000000-0005-0000-0000-000003000000}"/>
    <cellStyle name="표준 5" xfId="4" xr:uid="{00000000-0005-0000-0000-000004000000}"/>
  </cellStyles>
  <dxfs count="0"/>
  <tableStyles count="0" defaultTableStyle="TableStyleMedium2" defaultPivotStyle="PivotStyleLight16"/>
  <colors>
    <mruColors>
      <color rgb="FFFFFFCC"/>
      <color rgb="FFA5F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4"/>
  <sheetViews>
    <sheetView tabSelected="1" view="pageBreakPreview" zoomScale="90" zoomScaleNormal="90" zoomScaleSheetLayoutView="90" workbookViewId="0">
      <pane xSplit="1" ySplit="12" topLeftCell="B13" activePane="bottomRight" state="frozen"/>
      <selection pane="topRight" activeCell="B1" sqref="B1"/>
      <selection pane="bottomLeft" activeCell="A15" sqref="A15"/>
      <selection pane="bottomRight" sqref="A1:G1"/>
    </sheetView>
  </sheetViews>
  <sheetFormatPr defaultRowHeight="17.25" customHeight="1" x14ac:dyDescent="0.15"/>
  <cols>
    <col min="1" max="1" width="21.88671875" customWidth="1"/>
    <col min="2" max="2" width="17" customWidth="1"/>
    <col min="3" max="3" width="17" style="33" customWidth="1"/>
    <col min="4" max="6" width="17" customWidth="1"/>
    <col min="7" max="7" width="19.6640625" customWidth="1"/>
    <col min="8" max="8" width="8.77734375" hidden="1" customWidth="1"/>
    <col min="9" max="9" width="9.21875" style="25" hidden="1" customWidth="1"/>
    <col min="10" max="10" width="8.77734375" style="25" customWidth="1"/>
    <col min="11" max="11" width="8.77734375" customWidth="1"/>
    <col min="12" max="12" width="8.77734375" style="25" customWidth="1"/>
    <col min="13" max="13" width="8.77734375" customWidth="1"/>
    <col min="181" max="181" width="16.88671875" customWidth="1"/>
    <col min="182" max="184" width="19.21875" customWidth="1"/>
    <col min="185" max="185" width="18.33203125" bestFit="1" customWidth="1"/>
    <col min="186" max="186" width="14.21875" customWidth="1"/>
    <col min="187" max="187" width="8.88671875" customWidth="1"/>
    <col min="188" max="188" width="18.109375" customWidth="1"/>
    <col min="189" max="201" width="8.88671875" customWidth="1"/>
    <col min="437" max="437" width="16.88671875" customWidth="1"/>
    <col min="438" max="440" width="19.21875" customWidth="1"/>
    <col min="441" max="441" width="18.33203125" bestFit="1" customWidth="1"/>
    <col min="442" max="442" width="14.21875" customWidth="1"/>
    <col min="443" max="443" width="8.88671875" customWidth="1"/>
    <col min="444" max="444" width="18.109375" customWidth="1"/>
    <col min="445" max="457" width="8.88671875" customWidth="1"/>
    <col min="693" max="693" width="16.88671875" customWidth="1"/>
    <col min="694" max="696" width="19.21875" customWidth="1"/>
    <col min="697" max="697" width="18.33203125" bestFit="1" customWidth="1"/>
    <col min="698" max="698" width="14.21875" customWidth="1"/>
    <col min="699" max="699" width="8.88671875" customWidth="1"/>
    <col min="700" max="700" width="18.109375" customWidth="1"/>
    <col min="701" max="713" width="8.88671875" customWidth="1"/>
    <col min="949" max="949" width="16.88671875" customWidth="1"/>
    <col min="950" max="952" width="19.21875" customWidth="1"/>
    <col min="953" max="953" width="18.33203125" bestFit="1" customWidth="1"/>
    <col min="954" max="954" width="14.21875" customWidth="1"/>
    <col min="955" max="955" width="8.88671875" customWidth="1"/>
    <col min="956" max="956" width="18.109375" customWidth="1"/>
    <col min="957" max="969" width="8.88671875" customWidth="1"/>
    <col min="1205" max="1205" width="16.88671875" customWidth="1"/>
    <col min="1206" max="1208" width="19.21875" customWidth="1"/>
    <col min="1209" max="1209" width="18.33203125" bestFit="1" customWidth="1"/>
    <col min="1210" max="1210" width="14.21875" customWidth="1"/>
    <col min="1211" max="1211" width="8.88671875" customWidth="1"/>
    <col min="1212" max="1212" width="18.109375" customWidth="1"/>
    <col min="1213" max="1225" width="8.88671875" customWidth="1"/>
    <col min="1461" max="1461" width="16.88671875" customWidth="1"/>
    <col min="1462" max="1464" width="19.21875" customWidth="1"/>
    <col min="1465" max="1465" width="18.33203125" bestFit="1" customWidth="1"/>
    <col min="1466" max="1466" width="14.21875" customWidth="1"/>
    <col min="1467" max="1467" width="8.88671875" customWidth="1"/>
    <col min="1468" max="1468" width="18.109375" customWidth="1"/>
    <col min="1469" max="1481" width="8.88671875" customWidth="1"/>
    <col min="1717" max="1717" width="16.88671875" customWidth="1"/>
    <col min="1718" max="1720" width="19.21875" customWidth="1"/>
    <col min="1721" max="1721" width="18.33203125" bestFit="1" customWidth="1"/>
    <col min="1722" max="1722" width="14.21875" customWidth="1"/>
    <col min="1723" max="1723" width="8.88671875" customWidth="1"/>
    <col min="1724" max="1724" width="18.109375" customWidth="1"/>
    <col min="1725" max="1737" width="8.88671875" customWidth="1"/>
    <col min="1973" max="1973" width="16.88671875" customWidth="1"/>
    <col min="1974" max="1976" width="19.21875" customWidth="1"/>
    <col min="1977" max="1977" width="18.33203125" bestFit="1" customWidth="1"/>
    <col min="1978" max="1978" width="14.21875" customWidth="1"/>
    <col min="1979" max="1979" width="8.88671875" customWidth="1"/>
    <col min="1980" max="1980" width="18.109375" customWidth="1"/>
    <col min="1981" max="1993" width="8.88671875" customWidth="1"/>
    <col min="2229" max="2229" width="16.88671875" customWidth="1"/>
    <col min="2230" max="2232" width="19.21875" customWidth="1"/>
    <col min="2233" max="2233" width="18.33203125" bestFit="1" customWidth="1"/>
    <col min="2234" max="2234" width="14.21875" customWidth="1"/>
    <col min="2235" max="2235" width="8.88671875" customWidth="1"/>
    <col min="2236" max="2236" width="18.109375" customWidth="1"/>
    <col min="2237" max="2249" width="8.88671875" customWidth="1"/>
    <col min="2485" max="2485" width="16.88671875" customWidth="1"/>
    <col min="2486" max="2488" width="19.21875" customWidth="1"/>
    <col min="2489" max="2489" width="18.33203125" bestFit="1" customWidth="1"/>
    <col min="2490" max="2490" width="14.21875" customWidth="1"/>
    <col min="2491" max="2491" width="8.88671875" customWidth="1"/>
    <col min="2492" max="2492" width="18.109375" customWidth="1"/>
    <col min="2493" max="2505" width="8.88671875" customWidth="1"/>
    <col min="2741" max="2741" width="16.88671875" customWidth="1"/>
    <col min="2742" max="2744" width="19.21875" customWidth="1"/>
    <col min="2745" max="2745" width="18.33203125" bestFit="1" customWidth="1"/>
    <col min="2746" max="2746" width="14.21875" customWidth="1"/>
    <col min="2747" max="2747" width="8.88671875" customWidth="1"/>
    <col min="2748" max="2748" width="18.109375" customWidth="1"/>
    <col min="2749" max="2761" width="8.88671875" customWidth="1"/>
    <col min="2997" max="2997" width="16.88671875" customWidth="1"/>
    <col min="2998" max="3000" width="19.21875" customWidth="1"/>
    <col min="3001" max="3001" width="18.33203125" bestFit="1" customWidth="1"/>
    <col min="3002" max="3002" width="14.21875" customWidth="1"/>
    <col min="3003" max="3003" width="8.88671875" customWidth="1"/>
    <col min="3004" max="3004" width="18.109375" customWidth="1"/>
    <col min="3005" max="3017" width="8.88671875" customWidth="1"/>
    <col min="3253" max="3253" width="16.88671875" customWidth="1"/>
    <col min="3254" max="3256" width="19.21875" customWidth="1"/>
    <col min="3257" max="3257" width="18.33203125" bestFit="1" customWidth="1"/>
    <col min="3258" max="3258" width="14.21875" customWidth="1"/>
    <col min="3259" max="3259" width="8.88671875" customWidth="1"/>
    <col min="3260" max="3260" width="18.109375" customWidth="1"/>
    <col min="3261" max="3273" width="8.88671875" customWidth="1"/>
    <col min="3509" max="3509" width="16.88671875" customWidth="1"/>
    <col min="3510" max="3512" width="19.21875" customWidth="1"/>
    <col min="3513" max="3513" width="18.33203125" bestFit="1" customWidth="1"/>
    <col min="3514" max="3514" width="14.21875" customWidth="1"/>
    <col min="3515" max="3515" width="8.88671875" customWidth="1"/>
    <col min="3516" max="3516" width="18.109375" customWidth="1"/>
    <col min="3517" max="3529" width="8.88671875" customWidth="1"/>
    <col min="3765" max="3765" width="16.88671875" customWidth="1"/>
    <col min="3766" max="3768" width="19.21875" customWidth="1"/>
    <col min="3769" max="3769" width="18.33203125" bestFit="1" customWidth="1"/>
    <col min="3770" max="3770" width="14.21875" customWidth="1"/>
    <col min="3771" max="3771" width="8.88671875" customWidth="1"/>
    <col min="3772" max="3772" width="18.109375" customWidth="1"/>
    <col min="3773" max="3785" width="8.88671875" customWidth="1"/>
    <col min="4021" max="4021" width="16.88671875" customWidth="1"/>
    <col min="4022" max="4024" width="19.21875" customWidth="1"/>
    <col min="4025" max="4025" width="18.33203125" bestFit="1" customWidth="1"/>
    <col min="4026" max="4026" width="14.21875" customWidth="1"/>
    <col min="4027" max="4027" width="8.88671875" customWidth="1"/>
    <col min="4028" max="4028" width="18.109375" customWidth="1"/>
    <col min="4029" max="4041" width="8.88671875" customWidth="1"/>
    <col min="4277" max="4277" width="16.88671875" customWidth="1"/>
    <col min="4278" max="4280" width="19.21875" customWidth="1"/>
    <col min="4281" max="4281" width="18.33203125" bestFit="1" customWidth="1"/>
    <col min="4282" max="4282" width="14.21875" customWidth="1"/>
    <col min="4283" max="4283" width="8.88671875" customWidth="1"/>
    <col min="4284" max="4284" width="18.109375" customWidth="1"/>
    <col min="4285" max="4297" width="8.88671875" customWidth="1"/>
    <col min="4533" max="4533" width="16.88671875" customWidth="1"/>
    <col min="4534" max="4536" width="19.21875" customWidth="1"/>
    <col min="4537" max="4537" width="18.33203125" bestFit="1" customWidth="1"/>
    <col min="4538" max="4538" width="14.21875" customWidth="1"/>
    <col min="4539" max="4539" width="8.88671875" customWidth="1"/>
    <col min="4540" max="4540" width="18.109375" customWidth="1"/>
    <col min="4541" max="4553" width="8.88671875" customWidth="1"/>
    <col min="4789" max="4789" width="16.88671875" customWidth="1"/>
    <col min="4790" max="4792" width="19.21875" customWidth="1"/>
    <col min="4793" max="4793" width="18.33203125" bestFit="1" customWidth="1"/>
    <col min="4794" max="4794" width="14.21875" customWidth="1"/>
    <col min="4795" max="4795" width="8.88671875" customWidth="1"/>
    <col min="4796" max="4796" width="18.109375" customWidth="1"/>
    <col min="4797" max="4809" width="8.88671875" customWidth="1"/>
    <col min="5045" max="5045" width="16.88671875" customWidth="1"/>
    <col min="5046" max="5048" width="19.21875" customWidth="1"/>
    <col min="5049" max="5049" width="18.33203125" bestFit="1" customWidth="1"/>
    <col min="5050" max="5050" width="14.21875" customWidth="1"/>
    <col min="5051" max="5051" width="8.88671875" customWidth="1"/>
    <col min="5052" max="5052" width="18.109375" customWidth="1"/>
    <col min="5053" max="5065" width="8.88671875" customWidth="1"/>
    <col min="5301" max="5301" width="16.88671875" customWidth="1"/>
    <col min="5302" max="5304" width="19.21875" customWidth="1"/>
    <col min="5305" max="5305" width="18.33203125" bestFit="1" customWidth="1"/>
    <col min="5306" max="5306" width="14.21875" customWidth="1"/>
    <col min="5307" max="5307" width="8.88671875" customWidth="1"/>
    <col min="5308" max="5308" width="18.109375" customWidth="1"/>
    <col min="5309" max="5321" width="8.88671875" customWidth="1"/>
    <col min="5557" max="5557" width="16.88671875" customWidth="1"/>
    <col min="5558" max="5560" width="19.21875" customWidth="1"/>
    <col min="5561" max="5561" width="18.33203125" bestFit="1" customWidth="1"/>
    <col min="5562" max="5562" width="14.21875" customWidth="1"/>
    <col min="5563" max="5563" width="8.88671875" customWidth="1"/>
    <col min="5564" max="5564" width="18.109375" customWidth="1"/>
    <col min="5565" max="5577" width="8.88671875" customWidth="1"/>
    <col min="5813" max="5813" width="16.88671875" customWidth="1"/>
    <col min="5814" max="5816" width="19.21875" customWidth="1"/>
    <col min="5817" max="5817" width="18.33203125" bestFit="1" customWidth="1"/>
    <col min="5818" max="5818" width="14.21875" customWidth="1"/>
    <col min="5819" max="5819" width="8.88671875" customWidth="1"/>
    <col min="5820" max="5820" width="18.109375" customWidth="1"/>
    <col min="5821" max="5833" width="8.88671875" customWidth="1"/>
    <col min="6069" max="6069" width="16.88671875" customWidth="1"/>
    <col min="6070" max="6072" width="19.21875" customWidth="1"/>
    <col min="6073" max="6073" width="18.33203125" bestFit="1" customWidth="1"/>
    <col min="6074" max="6074" width="14.21875" customWidth="1"/>
    <col min="6075" max="6075" width="8.88671875" customWidth="1"/>
    <col min="6076" max="6076" width="18.109375" customWidth="1"/>
    <col min="6077" max="6089" width="8.88671875" customWidth="1"/>
    <col min="6325" max="6325" width="16.88671875" customWidth="1"/>
    <col min="6326" max="6328" width="19.21875" customWidth="1"/>
    <col min="6329" max="6329" width="18.33203125" bestFit="1" customWidth="1"/>
    <col min="6330" max="6330" width="14.21875" customWidth="1"/>
    <col min="6331" max="6331" width="8.88671875" customWidth="1"/>
    <col min="6332" max="6332" width="18.109375" customWidth="1"/>
    <col min="6333" max="6345" width="8.88671875" customWidth="1"/>
    <col min="6581" max="6581" width="16.88671875" customWidth="1"/>
    <col min="6582" max="6584" width="19.21875" customWidth="1"/>
    <col min="6585" max="6585" width="18.33203125" bestFit="1" customWidth="1"/>
    <col min="6586" max="6586" width="14.21875" customWidth="1"/>
    <col min="6587" max="6587" width="8.88671875" customWidth="1"/>
    <col min="6588" max="6588" width="18.109375" customWidth="1"/>
    <col min="6589" max="6601" width="8.88671875" customWidth="1"/>
    <col min="6837" max="6837" width="16.88671875" customWidth="1"/>
    <col min="6838" max="6840" width="19.21875" customWidth="1"/>
    <col min="6841" max="6841" width="18.33203125" bestFit="1" customWidth="1"/>
    <col min="6842" max="6842" width="14.21875" customWidth="1"/>
    <col min="6843" max="6843" width="8.88671875" customWidth="1"/>
    <col min="6844" max="6844" width="18.109375" customWidth="1"/>
    <col min="6845" max="6857" width="8.88671875" customWidth="1"/>
    <col min="7093" max="7093" width="16.88671875" customWidth="1"/>
    <col min="7094" max="7096" width="19.21875" customWidth="1"/>
    <col min="7097" max="7097" width="18.33203125" bestFit="1" customWidth="1"/>
    <col min="7098" max="7098" width="14.21875" customWidth="1"/>
    <col min="7099" max="7099" width="8.88671875" customWidth="1"/>
    <col min="7100" max="7100" width="18.109375" customWidth="1"/>
    <col min="7101" max="7113" width="8.88671875" customWidth="1"/>
    <col min="7349" max="7349" width="16.88671875" customWidth="1"/>
    <col min="7350" max="7352" width="19.21875" customWidth="1"/>
    <col min="7353" max="7353" width="18.33203125" bestFit="1" customWidth="1"/>
    <col min="7354" max="7354" width="14.21875" customWidth="1"/>
    <col min="7355" max="7355" width="8.88671875" customWidth="1"/>
    <col min="7356" max="7356" width="18.109375" customWidth="1"/>
    <col min="7357" max="7369" width="8.88671875" customWidth="1"/>
    <col min="7605" max="7605" width="16.88671875" customWidth="1"/>
    <col min="7606" max="7608" width="19.21875" customWidth="1"/>
    <col min="7609" max="7609" width="18.33203125" bestFit="1" customWidth="1"/>
    <col min="7610" max="7610" width="14.21875" customWidth="1"/>
    <col min="7611" max="7611" width="8.88671875" customWidth="1"/>
    <col min="7612" max="7612" width="18.109375" customWidth="1"/>
    <col min="7613" max="7625" width="8.88671875" customWidth="1"/>
    <col min="7861" max="7861" width="16.88671875" customWidth="1"/>
    <col min="7862" max="7864" width="19.21875" customWidth="1"/>
    <col min="7865" max="7865" width="18.33203125" bestFit="1" customWidth="1"/>
    <col min="7866" max="7866" width="14.21875" customWidth="1"/>
    <col min="7867" max="7867" width="8.88671875" customWidth="1"/>
    <col min="7868" max="7868" width="18.109375" customWidth="1"/>
    <col min="7869" max="7881" width="8.88671875" customWidth="1"/>
    <col min="8117" max="8117" width="16.88671875" customWidth="1"/>
    <col min="8118" max="8120" width="19.21875" customWidth="1"/>
    <col min="8121" max="8121" width="18.33203125" bestFit="1" customWidth="1"/>
    <col min="8122" max="8122" width="14.21875" customWidth="1"/>
    <col min="8123" max="8123" width="8.88671875" customWidth="1"/>
    <col min="8124" max="8124" width="18.109375" customWidth="1"/>
    <col min="8125" max="8137" width="8.88671875" customWidth="1"/>
    <col min="8373" max="8373" width="16.88671875" customWidth="1"/>
    <col min="8374" max="8376" width="19.21875" customWidth="1"/>
    <col min="8377" max="8377" width="18.33203125" bestFit="1" customWidth="1"/>
    <col min="8378" max="8378" width="14.21875" customWidth="1"/>
    <col min="8379" max="8379" width="8.88671875" customWidth="1"/>
    <col min="8380" max="8380" width="18.109375" customWidth="1"/>
    <col min="8381" max="8393" width="8.88671875" customWidth="1"/>
    <col min="8629" max="8629" width="16.88671875" customWidth="1"/>
    <col min="8630" max="8632" width="19.21875" customWidth="1"/>
    <col min="8633" max="8633" width="18.33203125" bestFit="1" customWidth="1"/>
    <col min="8634" max="8634" width="14.21875" customWidth="1"/>
    <col min="8635" max="8635" width="8.88671875" customWidth="1"/>
    <col min="8636" max="8636" width="18.109375" customWidth="1"/>
    <col min="8637" max="8649" width="8.88671875" customWidth="1"/>
    <col min="8885" max="8885" width="16.88671875" customWidth="1"/>
    <col min="8886" max="8888" width="19.21875" customWidth="1"/>
    <col min="8889" max="8889" width="18.33203125" bestFit="1" customWidth="1"/>
    <col min="8890" max="8890" width="14.21875" customWidth="1"/>
    <col min="8891" max="8891" width="8.88671875" customWidth="1"/>
    <col min="8892" max="8892" width="18.109375" customWidth="1"/>
    <col min="8893" max="8905" width="8.88671875" customWidth="1"/>
    <col min="9141" max="9141" width="16.88671875" customWidth="1"/>
    <col min="9142" max="9144" width="19.21875" customWidth="1"/>
    <col min="9145" max="9145" width="18.33203125" bestFit="1" customWidth="1"/>
    <col min="9146" max="9146" width="14.21875" customWidth="1"/>
    <col min="9147" max="9147" width="8.88671875" customWidth="1"/>
    <col min="9148" max="9148" width="18.109375" customWidth="1"/>
    <col min="9149" max="9161" width="8.88671875" customWidth="1"/>
    <col min="9397" max="9397" width="16.88671875" customWidth="1"/>
    <col min="9398" max="9400" width="19.21875" customWidth="1"/>
    <col min="9401" max="9401" width="18.33203125" bestFit="1" customWidth="1"/>
    <col min="9402" max="9402" width="14.21875" customWidth="1"/>
    <col min="9403" max="9403" width="8.88671875" customWidth="1"/>
    <col min="9404" max="9404" width="18.109375" customWidth="1"/>
    <col min="9405" max="9417" width="8.88671875" customWidth="1"/>
    <col min="9653" max="9653" width="16.88671875" customWidth="1"/>
    <col min="9654" max="9656" width="19.21875" customWidth="1"/>
    <col min="9657" max="9657" width="18.33203125" bestFit="1" customWidth="1"/>
    <col min="9658" max="9658" width="14.21875" customWidth="1"/>
    <col min="9659" max="9659" width="8.88671875" customWidth="1"/>
    <col min="9660" max="9660" width="18.109375" customWidth="1"/>
    <col min="9661" max="9673" width="8.88671875" customWidth="1"/>
    <col min="9909" max="9909" width="16.88671875" customWidth="1"/>
    <col min="9910" max="9912" width="19.21875" customWidth="1"/>
    <col min="9913" max="9913" width="18.33203125" bestFit="1" customWidth="1"/>
    <col min="9914" max="9914" width="14.21875" customWidth="1"/>
    <col min="9915" max="9915" width="8.88671875" customWidth="1"/>
    <col min="9916" max="9916" width="18.109375" customWidth="1"/>
    <col min="9917" max="9929" width="8.88671875" customWidth="1"/>
    <col min="10165" max="10165" width="16.88671875" customWidth="1"/>
    <col min="10166" max="10168" width="19.21875" customWidth="1"/>
    <col min="10169" max="10169" width="18.33203125" bestFit="1" customWidth="1"/>
    <col min="10170" max="10170" width="14.21875" customWidth="1"/>
    <col min="10171" max="10171" width="8.88671875" customWidth="1"/>
    <col min="10172" max="10172" width="18.109375" customWidth="1"/>
    <col min="10173" max="10185" width="8.88671875" customWidth="1"/>
    <col min="10421" max="10421" width="16.88671875" customWidth="1"/>
    <col min="10422" max="10424" width="19.21875" customWidth="1"/>
    <col min="10425" max="10425" width="18.33203125" bestFit="1" customWidth="1"/>
    <col min="10426" max="10426" width="14.21875" customWidth="1"/>
    <col min="10427" max="10427" width="8.88671875" customWidth="1"/>
    <col min="10428" max="10428" width="18.109375" customWidth="1"/>
    <col min="10429" max="10441" width="8.88671875" customWidth="1"/>
    <col min="10677" max="10677" width="16.88671875" customWidth="1"/>
    <col min="10678" max="10680" width="19.21875" customWidth="1"/>
    <col min="10681" max="10681" width="18.33203125" bestFit="1" customWidth="1"/>
    <col min="10682" max="10682" width="14.21875" customWidth="1"/>
    <col min="10683" max="10683" width="8.88671875" customWidth="1"/>
    <col min="10684" max="10684" width="18.109375" customWidth="1"/>
    <col min="10685" max="10697" width="8.88671875" customWidth="1"/>
    <col min="10933" max="10933" width="16.88671875" customWidth="1"/>
    <col min="10934" max="10936" width="19.21875" customWidth="1"/>
    <col min="10937" max="10937" width="18.33203125" bestFit="1" customWidth="1"/>
    <col min="10938" max="10938" width="14.21875" customWidth="1"/>
    <col min="10939" max="10939" width="8.88671875" customWidth="1"/>
    <col min="10940" max="10940" width="18.109375" customWidth="1"/>
    <col min="10941" max="10953" width="8.88671875" customWidth="1"/>
    <col min="11189" max="11189" width="16.88671875" customWidth="1"/>
    <col min="11190" max="11192" width="19.21875" customWidth="1"/>
    <col min="11193" max="11193" width="18.33203125" bestFit="1" customWidth="1"/>
    <col min="11194" max="11194" width="14.21875" customWidth="1"/>
    <col min="11195" max="11195" width="8.88671875" customWidth="1"/>
    <col min="11196" max="11196" width="18.109375" customWidth="1"/>
    <col min="11197" max="11209" width="8.88671875" customWidth="1"/>
    <col min="11445" max="11445" width="16.88671875" customWidth="1"/>
    <col min="11446" max="11448" width="19.21875" customWidth="1"/>
    <col min="11449" max="11449" width="18.33203125" bestFit="1" customWidth="1"/>
    <col min="11450" max="11450" width="14.21875" customWidth="1"/>
    <col min="11451" max="11451" width="8.88671875" customWidth="1"/>
    <col min="11452" max="11452" width="18.109375" customWidth="1"/>
    <col min="11453" max="11465" width="8.88671875" customWidth="1"/>
    <col min="11701" max="11701" width="16.88671875" customWidth="1"/>
    <col min="11702" max="11704" width="19.21875" customWidth="1"/>
    <col min="11705" max="11705" width="18.33203125" bestFit="1" customWidth="1"/>
    <col min="11706" max="11706" width="14.21875" customWidth="1"/>
    <col min="11707" max="11707" width="8.88671875" customWidth="1"/>
    <col min="11708" max="11708" width="18.109375" customWidth="1"/>
    <col min="11709" max="11721" width="8.88671875" customWidth="1"/>
    <col min="11957" max="11957" width="16.88671875" customWidth="1"/>
    <col min="11958" max="11960" width="19.21875" customWidth="1"/>
    <col min="11961" max="11961" width="18.33203125" bestFit="1" customWidth="1"/>
    <col min="11962" max="11962" width="14.21875" customWidth="1"/>
    <col min="11963" max="11963" width="8.88671875" customWidth="1"/>
    <col min="11964" max="11964" width="18.109375" customWidth="1"/>
    <col min="11965" max="11977" width="8.88671875" customWidth="1"/>
    <col min="12213" max="12213" width="16.88671875" customWidth="1"/>
    <col min="12214" max="12216" width="19.21875" customWidth="1"/>
    <col min="12217" max="12217" width="18.33203125" bestFit="1" customWidth="1"/>
    <col min="12218" max="12218" width="14.21875" customWidth="1"/>
    <col min="12219" max="12219" width="8.88671875" customWidth="1"/>
    <col min="12220" max="12220" width="18.109375" customWidth="1"/>
    <col min="12221" max="12233" width="8.88671875" customWidth="1"/>
    <col min="12469" max="12469" width="16.88671875" customWidth="1"/>
    <col min="12470" max="12472" width="19.21875" customWidth="1"/>
    <col min="12473" max="12473" width="18.33203125" bestFit="1" customWidth="1"/>
    <col min="12474" max="12474" width="14.21875" customWidth="1"/>
    <col min="12475" max="12475" width="8.88671875" customWidth="1"/>
    <col min="12476" max="12476" width="18.109375" customWidth="1"/>
    <col min="12477" max="12489" width="8.88671875" customWidth="1"/>
    <col min="12725" max="12725" width="16.88671875" customWidth="1"/>
    <col min="12726" max="12728" width="19.21875" customWidth="1"/>
    <col min="12729" max="12729" width="18.33203125" bestFit="1" customWidth="1"/>
    <col min="12730" max="12730" width="14.21875" customWidth="1"/>
    <col min="12731" max="12731" width="8.88671875" customWidth="1"/>
    <col min="12732" max="12732" width="18.109375" customWidth="1"/>
    <col min="12733" max="12745" width="8.88671875" customWidth="1"/>
    <col min="12981" max="12981" width="16.88671875" customWidth="1"/>
    <col min="12982" max="12984" width="19.21875" customWidth="1"/>
    <col min="12985" max="12985" width="18.33203125" bestFit="1" customWidth="1"/>
    <col min="12986" max="12986" width="14.21875" customWidth="1"/>
    <col min="12987" max="12987" width="8.88671875" customWidth="1"/>
    <col min="12988" max="12988" width="18.109375" customWidth="1"/>
    <col min="12989" max="13001" width="8.88671875" customWidth="1"/>
    <col min="13237" max="13237" width="16.88671875" customWidth="1"/>
    <col min="13238" max="13240" width="19.21875" customWidth="1"/>
    <col min="13241" max="13241" width="18.33203125" bestFit="1" customWidth="1"/>
    <col min="13242" max="13242" width="14.21875" customWidth="1"/>
    <col min="13243" max="13243" width="8.88671875" customWidth="1"/>
    <col min="13244" max="13244" width="18.109375" customWidth="1"/>
    <col min="13245" max="13257" width="8.88671875" customWidth="1"/>
    <col min="13493" max="13493" width="16.88671875" customWidth="1"/>
    <col min="13494" max="13496" width="19.21875" customWidth="1"/>
    <col min="13497" max="13497" width="18.33203125" bestFit="1" customWidth="1"/>
    <col min="13498" max="13498" width="14.21875" customWidth="1"/>
    <col min="13499" max="13499" width="8.88671875" customWidth="1"/>
    <col min="13500" max="13500" width="18.109375" customWidth="1"/>
    <col min="13501" max="13513" width="8.88671875" customWidth="1"/>
    <col min="13749" max="13749" width="16.88671875" customWidth="1"/>
    <col min="13750" max="13752" width="19.21875" customWidth="1"/>
    <col min="13753" max="13753" width="18.33203125" bestFit="1" customWidth="1"/>
    <col min="13754" max="13754" width="14.21875" customWidth="1"/>
    <col min="13755" max="13755" width="8.88671875" customWidth="1"/>
    <col min="13756" max="13756" width="18.109375" customWidth="1"/>
    <col min="13757" max="13769" width="8.88671875" customWidth="1"/>
    <col min="14005" max="14005" width="16.88671875" customWidth="1"/>
    <col min="14006" max="14008" width="19.21875" customWidth="1"/>
    <col min="14009" max="14009" width="18.33203125" bestFit="1" customWidth="1"/>
    <col min="14010" max="14010" width="14.21875" customWidth="1"/>
    <col min="14011" max="14011" width="8.88671875" customWidth="1"/>
    <col min="14012" max="14012" width="18.109375" customWidth="1"/>
    <col min="14013" max="14025" width="8.88671875" customWidth="1"/>
    <col min="14261" max="14261" width="16.88671875" customWidth="1"/>
    <col min="14262" max="14264" width="19.21875" customWidth="1"/>
    <col min="14265" max="14265" width="18.33203125" bestFit="1" customWidth="1"/>
    <col min="14266" max="14266" width="14.21875" customWidth="1"/>
    <col min="14267" max="14267" width="8.88671875" customWidth="1"/>
    <col min="14268" max="14268" width="18.109375" customWidth="1"/>
    <col min="14269" max="14281" width="8.88671875" customWidth="1"/>
    <col min="14517" max="14517" width="16.88671875" customWidth="1"/>
    <col min="14518" max="14520" width="19.21875" customWidth="1"/>
    <col min="14521" max="14521" width="18.33203125" bestFit="1" customWidth="1"/>
    <col min="14522" max="14522" width="14.21875" customWidth="1"/>
    <col min="14523" max="14523" width="8.88671875" customWidth="1"/>
    <col min="14524" max="14524" width="18.109375" customWidth="1"/>
    <col min="14525" max="14537" width="8.88671875" customWidth="1"/>
    <col min="14773" max="14773" width="16.88671875" customWidth="1"/>
    <col min="14774" max="14776" width="19.21875" customWidth="1"/>
    <col min="14777" max="14777" width="18.33203125" bestFit="1" customWidth="1"/>
    <col min="14778" max="14778" width="14.21875" customWidth="1"/>
    <col min="14779" max="14779" width="8.88671875" customWidth="1"/>
    <col min="14780" max="14780" width="18.109375" customWidth="1"/>
    <col min="14781" max="14793" width="8.88671875" customWidth="1"/>
    <col min="15029" max="15029" width="16.88671875" customWidth="1"/>
    <col min="15030" max="15032" width="19.21875" customWidth="1"/>
    <col min="15033" max="15033" width="18.33203125" bestFit="1" customWidth="1"/>
    <col min="15034" max="15034" width="14.21875" customWidth="1"/>
    <col min="15035" max="15035" width="8.88671875" customWidth="1"/>
    <col min="15036" max="15036" width="18.109375" customWidth="1"/>
    <col min="15037" max="15049" width="8.88671875" customWidth="1"/>
    <col min="15285" max="15285" width="16.88671875" customWidth="1"/>
    <col min="15286" max="15288" width="19.21875" customWidth="1"/>
    <col min="15289" max="15289" width="18.33203125" bestFit="1" customWidth="1"/>
    <col min="15290" max="15290" width="14.21875" customWidth="1"/>
    <col min="15291" max="15291" width="8.88671875" customWidth="1"/>
    <col min="15292" max="15292" width="18.109375" customWidth="1"/>
    <col min="15293" max="15305" width="8.88671875" customWidth="1"/>
    <col min="15541" max="15541" width="16.88671875" customWidth="1"/>
    <col min="15542" max="15544" width="19.21875" customWidth="1"/>
    <col min="15545" max="15545" width="18.33203125" bestFit="1" customWidth="1"/>
    <col min="15546" max="15546" width="14.21875" customWidth="1"/>
    <col min="15547" max="15547" width="8.88671875" customWidth="1"/>
    <col min="15548" max="15548" width="18.109375" customWidth="1"/>
    <col min="15549" max="15561" width="8.88671875" customWidth="1"/>
    <col min="15797" max="15797" width="16.88671875" customWidth="1"/>
    <col min="15798" max="15800" width="19.21875" customWidth="1"/>
    <col min="15801" max="15801" width="18.33203125" bestFit="1" customWidth="1"/>
    <col min="15802" max="15802" width="14.21875" customWidth="1"/>
    <col min="15803" max="15803" width="8.88671875" customWidth="1"/>
    <col min="15804" max="15804" width="18.109375" customWidth="1"/>
    <col min="15805" max="15817" width="8.88671875" customWidth="1"/>
    <col min="16053" max="16053" width="16.88671875" customWidth="1"/>
    <col min="16054" max="16056" width="19.21875" customWidth="1"/>
    <col min="16057" max="16057" width="18.33203125" bestFit="1" customWidth="1"/>
    <col min="16058" max="16058" width="14.21875" customWidth="1"/>
    <col min="16059" max="16059" width="8.88671875" customWidth="1"/>
    <col min="16060" max="16060" width="18.109375" customWidth="1"/>
    <col min="16061" max="16073" width="8.88671875" customWidth="1"/>
  </cols>
  <sheetData>
    <row r="1" spans="1:17" s="25" customFormat="1" ht="41.25" customHeight="1" x14ac:dyDescent="0.15">
      <c r="A1" s="92" t="s">
        <v>1</v>
      </c>
      <c r="B1" s="92"/>
      <c r="C1" s="92"/>
      <c r="D1" s="92"/>
      <c r="E1" s="92"/>
      <c r="F1" s="92"/>
      <c r="G1" s="92"/>
      <c r="H1" s="17" t="s">
        <v>2</v>
      </c>
      <c r="I1" s="26" t="s">
        <v>2</v>
      </c>
      <c r="K1"/>
      <c r="M1"/>
    </row>
    <row r="2" spans="1:17" s="25" customFormat="1" ht="25.5" customHeight="1" x14ac:dyDescent="0.15">
      <c r="A2" s="93">
        <f>DATE(YEAR(I7),MONTH(I7)+2,DAY(I7))</f>
        <v>44440</v>
      </c>
      <c r="B2" s="93"/>
      <c r="C2" s="93"/>
      <c r="D2" s="93"/>
      <c r="E2" s="93"/>
      <c r="F2" s="93"/>
      <c r="G2" s="93"/>
      <c r="H2" s="34"/>
      <c r="K2"/>
      <c r="M2"/>
    </row>
    <row r="3" spans="1:17" s="25" customFormat="1" ht="18.75" customHeight="1" x14ac:dyDescent="0.15">
      <c r="A3" s="94" t="s">
        <v>3</v>
      </c>
      <c r="B3" s="94"/>
      <c r="C3" s="94"/>
      <c r="D3" s="94"/>
      <c r="E3" s="94"/>
      <c r="F3" s="94"/>
      <c r="G3" s="94"/>
      <c r="H3"/>
      <c r="K3"/>
      <c r="M3"/>
    </row>
    <row r="4" spans="1:17" s="25" customFormat="1" ht="18.75" customHeight="1" x14ac:dyDescent="0.15">
      <c r="A4" s="21" t="s">
        <v>4</v>
      </c>
      <c r="B4" s="71" t="s">
        <v>5</v>
      </c>
      <c r="C4" s="71" t="s">
        <v>6</v>
      </c>
      <c r="D4" s="71" t="s">
        <v>7</v>
      </c>
      <c r="E4" s="71" t="s">
        <v>8</v>
      </c>
      <c r="F4" s="71" t="s">
        <v>40</v>
      </c>
      <c r="G4" s="100" t="s">
        <v>9</v>
      </c>
      <c r="H4" s="1" t="s">
        <v>10</v>
      </c>
      <c r="I4" s="1" t="s">
        <v>11</v>
      </c>
      <c r="K4"/>
      <c r="M4"/>
    </row>
    <row r="5" spans="1:17" s="25" customFormat="1" ht="18.75" customHeight="1" x14ac:dyDescent="0.15">
      <c r="A5" s="47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83" t="s">
        <v>41</v>
      </c>
      <c r="G5" s="100"/>
      <c r="H5"/>
      <c r="K5"/>
      <c r="M5"/>
    </row>
    <row r="6" spans="1:17" s="25" customFormat="1" ht="27" x14ac:dyDescent="0.15">
      <c r="A6" s="53" t="s">
        <v>17</v>
      </c>
      <c r="B6" s="55">
        <v>107.37</v>
      </c>
      <c r="C6" s="54"/>
      <c r="D6" s="55"/>
      <c r="E6" s="55"/>
      <c r="F6" s="55"/>
      <c r="G6" s="23" t="str">
        <f>CONCATENATE(YEAR(I6) &amp; "년 ", MONTH(I6) &amp;"월 "," : ",H6)</f>
        <v>2021년 6월  : 107.39</v>
      </c>
      <c r="H6" s="3">
        <v>107.39</v>
      </c>
      <c r="I6" s="27">
        <v>44348</v>
      </c>
      <c r="K6"/>
      <c r="M6"/>
    </row>
    <row r="7" spans="1:17" s="25" customFormat="1" ht="27" x14ac:dyDescent="0.15">
      <c r="A7" s="48" t="s">
        <v>18</v>
      </c>
      <c r="B7" s="19" t="s">
        <v>19</v>
      </c>
      <c r="C7" s="19"/>
      <c r="D7" s="19"/>
      <c r="E7" s="19"/>
      <c r="F7" s="19"/>
      <c r="G7" s="23" t="str">
        <f>CONCATENATE(YEAR(I7) &amp; "년 ", MONTH(I7) &amp;"월 "," : ",H7)</f>
        <v>2021년 7월  : 107.61</v>
      </c>
      <c r="H7" s="106">
        <v>107.61</v>
      </c>
      <c r="I7" s="27">
        <v>44378</v>
      </c>
      <c r="K7"/>
      <c r="M7"/>
    </row>
    <row r="8" spans="1:17" s="25" customFormat="1" ht="27" x14ac:dyDescent="0.15">
      <c r="A8" s="48" t="s">
        <v>20</v>
      </c>
      <c r="B8" s="19">
        <f>ROUND(B6*$E$52/$E$54,5)</f>
        <v>107.65965</v>
      </c>
      <c r="C8" s="19">
        <v>109.41</v>
      </c>
      <c r="D8" s="19">
        <v>110.505</v>
      </c>
      <c r="E8" s="19"/>
      <c r="F8" s="19"/>
      <c r="G8" s="24"/>
      <c r="H8"/>
      <c r="K8"/>
      <c r="M8"/>
    </row>
    <row r="9" spans="1:17" s="25" customFormat="1" ht="27" x14ac:dyDescent="0.15">
      <c r="A9" s="35" t="s">
        <v>21</v>
      </c>
      <c r="B9" s="18" t="s">
        <v>22</v>
      </c>
      <c r="C9" s="18" t="s">
        <v>0</v>
      </c>
      <c r="D9" s="18" t="s">
        <v>0</v>
      </c>
      <c r="E9" s="18"/>
      <c r="F9" s="18"/>
      <c r="G9" s="37"/>
      <c r="H9" s="9"/>
      <c r="I9" s="28"/>
      <c r="K9"/>
      <c r="M9"/>
    </row>
    <row r="10" spans="1:17" s="25" customFormat="1" ht="27" x14ac:dyDescent="0.15">
      <c r="A10" s="35" t="s">
        <v>23</v>
      </c>
      <c r="B10" s="36">
        <f>ROUND(B8*$E$60/$E$62,5)</f>
        <v>98.08775</v>
      </c>
      <c r="C10" s="18">
        <f>ROUND(C8*$E$60/$E$62,5)</f>
        <v>99.682479999999998</v>
      </c>
      <c r="D10" s="18">
        <f>ROUND(D8*$E$60/$E$62,5)</f>
        <v>100.68013000000001</v>
      </c>
      <c r="E10" s="36">
        <v>104.202</v>
      </c>
      <c r="F10" s="36"/>
      <c r="G10" s="37"/>
      <c r="H10"/>
      <c r="K10"/>
      <c r="M10"/>
    </row>
    <row r="11" spans="1:17" s="25" customFormat="1" ht="27" x14ac:dyDescent="0.15">
      <c r="A11" s="48" t="s">
        <v>34</v>
      </c>
      <c r="B11" s="19" t="s">
        <v>38</v>
      </c>
      <c r="C11" s="19" t="s">
        <v>38</v>
      </c>
      <c r="D11" s="19" t="s">
        <v>38</v>
      </c>
      <c r="E11" s="19" t="s">
        <v>38</v>
      </c>
      <c r="F11" s="19"/>
      <c r="G11" s="37"/>
      <c r="H11"/>
      <c r="K11"/>
      <c r="M11"/>
    </row>
    <row r="12" spans="1:17" s="25" customFormat="1" ht="27" x14ac:dyDescent="0.15">
      <c r="A12" s="48" t="s">
        <v>35</v>
      </c>
      <c r="B12" s="19">
        <f>ROUND(B10*$E$68/$E$70,5)</f>
        <v>98.069019999999995</v>
      </c>
      <c r="C12" s="19">
        <f>ROUND(C10*$E$68/$E$70,5)</f>
        <v>99.663439999999994</v>
      </c>
      <c r="D12" s="19">
        <f>ROUND(D10*$E$68/$E$70,5)</f>
        <v>100.6609</v>
      </c>
      <c r="E12" s="19">
        <f>ROUND(E10*$E$68/$E$70,5)</f>
        <v>104.18210000000001</v>
      </c>
      <c r="F12" s="19">
        <v>105.363</v>
      </c>
      <c r="G12" s="37"/>
      <c r="H12"/>
      <c r="K12"/>
      <c r="M12"/>
    </row>
    <row r="13" spans="1:17" s="25" customFormat="1" ht="18.75" customHeight="1" x14ac:dyDescent="0.15">
      <c r="A13" s="46">
        <v>44440</v>
      </c>
      <c r="B13" s="20">
        <f>ROUND($G13/$B$12,5)</f>
        <v>1.0950500000000001</v>
      </c>
      <c r="C13" s="20">
        <f>ROUND($G13/$C$12,5)</f>
        <v>1.0775300000000001</v>
      </c>
      <c r="D13" s="20">
        <f>ROUND($G13/$D$12,5)</f>
        <v>1.0668500000000001</v>
      </c>
      <c r="E13" s="20">
        <f>ROUND($G13/$E$12,5)</f>
        <v>1.0307900000000001</v>
      </c>
      <c r="F13" s="20">
        <f t="shared" ref="F13:F42" si="0">ROUND($G13/$F$12,5)</f>
        <v>1.0192399999999999</v>
      </c>
      <c r="G13" s="38">
        <f>ROUND($H$6+(H13-1)/$H$42*($H$7-$H$6),5)</f>
        <v>107.39</v>
      </c>
      <c r="H13">
        <v>1</v>
      </c>
      <c r="I13" s="29"/>
      <c r="K13"/>
      <c r="M13"/>
      <c r="N13"/>
      <c r="O13"/>
      <c r="P13"/>
    </row>
    <row r="14" spans="1:17" s="25" customFormat="1" ht="18.75" customHeight="1" x14ac:dyDescent="0.15">
      <c r="A14" s="46">
        <v>44441</v>
      </c>
      <c r="B14" s="20">
        <f t="shared" ref="B14:B42" si="1">ROUND($G14/$B$12,5)</f>
        <v>1.0951200000000001</v>
      </c>
      <c r="C14" s="20">
        <f t="shared" ref="C14:C42" si="2">ROUND($G14/$C$12,5)</f>
        <v>1.0775999999999999</v>
      </c>
      <c r="D14" s="20">
        <f t="shared" ref="D14:D42" si="3">ROUND($G14/$D$12,5)</f>
        <v>1.0669200000000001</v>
      </c>
      <c r="E14" s="20">
        <f t="shared" ref="E14:E42" si="4">ROUND($G14/$E$12,5)</f>
        <v>1.0308600000000001</v>
      </c>
      <c r="F14" s="20">
        <f t="shared" si="0"/>
        <v>1.0193099999999999</v>
      </c>
      <c r="G14" s="38">
        <f>ROUND($H$6+(H14-1)/$H$42*($H$7-$H$6),5)</f>
        <v>107.39733</v>
      </c>
      <c r="H14">
        <v>2</v>
      </c>
      <c r="K14"/>
      <c r="M14"/>
      <c r="N14"/>
      <c r="O14"/>
      <c r="P14"/>
      <c r="Q14"/>
    </row>
    <row r="15" spans="1:17" ht="18.75" customHeight="1" x14ac:dyDescent="0.15">
      <c r="A15" s="46">
        <v>44442</v>
      </c>
      <c r="B15" s="20">
        <f t="shared" si="1"/>
        <v>1.0951900000000001</v>
      </c>
      <c r="C15" s="20">
        <f t="shared" si="2"/>
        <v>1.0776699999999999</v>
      </c>
      <c r="D15" s="20">
        <f t="shared" si="3"/>
        <v>1.0669900000000001</v>
      </c>
      <c r="E15" s="20">
        <f t="shared" si="4"/>
        <v>1.0309299999999999</v>
      </c>
      <c r="F15" s="20">
        <f t="shared" si="0"/>
        <v>1.01938</v>
      </c>
      <c r="G15" s="38">
        <f>ROUND($H$6+(H15-1)/$H$42*($H$7-$H$6),5)</f>
        <v>107.40467</v>
      </c>
      <c r="H15">
        <v>3</v>
      </c>
    </row>
    <row r="16" spans="1:17" ht="18.75" customHeight="1" x14ac:dyDescent="0.15">
      <c r="A16" s="46">
        <v>44443</v>
      </c>
      <c r="B16" s="20">
        <f t="shared" si="1"/>
        <v>1.09527</v>
      </c>
      <c r="C16" s="20">
        <f t="shared" si="2"/>
        <v>1.07775</v>
      </c>
      <c r="D16" s="20">
        <f t="shared" si="3"/>
        <v>1.06707</v>
      </c>
      <c r="E16" s="20">
        <f t="shared" si="4"/>
        <v>1.0309999999999999</v>
      </c>
      <c r="F16" s="20">
        <f t="shared" si="0"/>
        <v>1.01945</v>
      </c>
      <c r="G16" s="38">
        <f>ROUND($H$6+(H16-1)/$H$42*($H$7-$H$6),5)</f>
        <v>107.41200000000001</v>
      </c>
      <c r="H16">
        <v>4</v>
      </c>
    </row>
    <row r="17" spans="1:17" ht="18.75" customHeight="1" x14ac:dyDescent="0.15">
      <c r="A17" s="46">
        <v>44444</v>
      </c>
      <c r="B17" s="20">
        <f t="shared" si="1"/>
        <v>1.09534</v>
      </c>
      <c r="C17" s="20">
        <f t="shared" si="2"/>
        <v>1.07782</v>
      </c>
      <c r="D17" s="20">
        <f t="shared" si="3"/>
        <v>1.06714</v>
      </c>
      <c r="E17" s="20">
        <f t="shared" si="4"/>
        <v>1.0310699999999999</v>
      </c>
      <c r="F17" s="20">
        <f t="shared" si="0"/>
        <v>1.01952</v>
      </c>
      <c r="G17" s="38">
        <f>ROUND($H$6+(H17-1)/$H$42*($H$7-$H$6),5)</f>
        <v>107.41933</v>
      </c>
      <c r="H17">
        <v>5</v>
      </c>
    </row>
    <row r="18" spans="1:17" ht="18.75" customHeight="1" x14ac:dyDescent="0.15">
      <c r="A18" s="46">
        <v>44445</v>
      </c>
      <c r="B18" s="20">
        <f t="shared" si="1"/>
        <v>1.0954200000000001</v>
      </c>
      <c r="C18" s="20">
        <f t="shared" si="2"/>
        <v>1.07789</v>
      </c>
      <c r="D18" s="20">
        <f t="shared" si="3"/>
        <v>1.06721</v>
      </c>
      <c r="E18" s="20">
        <f t="shared" si="4"/>
        <v>1.0311399999999999</v>
      </c>
      <c r="F18" s="20">
        <f t="shared" si="0"/>
        <v>1.01959</v>
      </c>
      <c r="G18" s="38">
        <f>ROUND($H$6+(H18-1)/$H$42*($H$7-$H$6),5)</f>
        <v>107.42667</v>
      </c>
      <c r="H18">
        <v>6</v>
      </c>
    </row>
    <row r="19" spans="1:17" ht="18.75" customHeight="1" x14ac:dyDescent="0.15">
      <c r="A19" s="46">
        <v>44446</v>
      </c>
      <c r="B19" s="20">
        <f t="shared" si="1"/>
        <v>1.0954900000000001</v>
      </c>
      <c r="C19" s="20">
        <f t="shared" si="2"/>
        <v>1.0779700000000001</v>
      </c>
      <c r="D19" s="20">
        <f t="shared" si="3"/>
        <v>1.0672900000000001</v>
      </c>
      <c r="E19" s="20">
        <f t="shared" si="4"/>
        <v>1.03121</v>
      </c>
      <c r="F19" s="20">
        <f t="shared" si="0"/>
        <v>1.01966</v>
      </c>
      <c r="G19" s="38">
        <f>ROUND($H$6+(H19-1)/$H$42*($H$7-$H$6),5)</f>
        <v>107.434</v>
      </c>
      <c r="H19">
        <v>7</v>
      </c>
    </row>
    <row r="20" spans="1:17" ht="18.75" customHeight="1" x14ac:dyDescent="0.15">
      <c r="A20" s="46">
        <v>44447</v>
      </c>
      <c r="B20" s="20">
        <f t="shared" si="1"/>
        <v>1.0955699999999999</v>
      </c>
      <c r="C20" s="20">
        <f t="shared" si="2"/>
        <v>1.0780400000000001</v>
      </c>
      <c r="D20" s="20">
        <f t="shared" si="3"/>
        <v>1.0673600000000001</v>
      </c>
      <c r="E20" s="20">
        <f t="shared" si="4"/>
        <v>1.03128</v>
      </c>
      <c r="F20" s="20">
        <f t="shared" si="0"/>
        <v>1.01973</v>
      </c>
      <c r="G20" s="38">
        <f>ROUND($H$6+(H20-1)/$H$42*($H$7-$H$6),5)</f>
        <v>107.44132999999999</v>
      </c>
      <c r="H20">
        <v>8</v>
      </c>
      <c r="N20" s="6"/>
      <c r="O20" s="6"/>
      <c r="P20" s="6"/>
    </row>
    <row r="21" spans="1:17" ht="18.75" customHeight="1" x14ac:dyDescent="0.15">
      <c r="A21" s="46">
        <v>44448</v>
      </c>
      <c r="B21" s="20">
        <f t="shared" si="1"/>
        <v>1.0956399999999999</v>
      </c>
      <c r="C21" s="20">
        <f t="shared" si="2"/>
        <v>1.07812</v>
      </c>
      <c r="D21" s="20">
        <f t="shared" si="3"/>
        <v>1.0674300000000001</v>
      </c>
      <c r="E21" s="20">
        <f t="shared" si="4"/>
        <v>1.03135</v>
      </c>
      <c r="F21" s="20">
        <f t="shared" si="0"/>
        <v>1.0198</v>
      </c>
      <c r="G21" s="38">
        <f>ROUND($H$6+(H21-1)/$H$42*($H$7-$H$6),5)</f>
        <v>107.44867000000001</v>
      </c>
      <c r="H21">
        <v>9</v>
      </c>
      <c r="N21" s="6"/>
      <c r="O21" s="6"/>
      <c r="P21" s="6"/>
      <c r="Q21" s="6"/>
    </row>
    <row r="22" spans="1:17" s="6" customFormat="1" ht="18.75" customHeight="1" x14ac:dyDescent="0.15">
      <c r="A22" s="46">
        <v>44449</v>
      </c>
      <c r="B22" s="20">
        <f t="shared" si="1"/>
        <v>1.09572</v>
      </c>
      <c r="C22" s="20">
        <f t="shared" si="2"/>
        <v>1.07819</v>
      </c>
      <c r="D22" s="20">
        <f t="shared" si="3"/>
        <v>1.0674999999999999</v>
      </c>
      <c r="E22" s="20">
        <f t="shared" si="4"/>
        <v>1.03142</v>
      </c>
      <c r="F22" s="20">
        <f t="shared" si="0"/>
        <v>1.01986</v>
      </c>
      <c r="G22" s="38">
        <f>ROUND($H$6+(H22-1)/$H$42*($H$7-$H$6),5)</f>
        <v>107.456</v>
      </c>
      <c r="H22">
        <v>10</v>
      </c>
      <c r="I22" s="30"/>
      <c r="J22" s="30"/>
      <c r="L22" s="30"/>
    </row>
    <row r="23" spans="1:17" s="6" customFormat="1" ht="18.75" customHeight="1" x14ac:dyDescent="0.15">
      <c r="A23" s="46">
        <v>44450</v>
      </c>
      <c r="B23" s="20">
        <f t="shared" si="1"/>
        <v>1.09579</v>
      </c>
      <c r="C23" s="20">
        <f t="shared" si="2"/>
        <v>1.07826</v>
      </c>
      <c r="D23" s="20">
        <f t="shared" si="3"/>
        <v>1.06758</v>
      </c>
      <c r="E23" s="20">
        <f t="shared" si="4"/>
        <v>1.0315000000000001</v>
      </c>
      <c r="F23" s="20">
        <f t="shared" si="0"/>
        <v>1.01993</v>
      </c>
      <c r="G23" s="38">
        <f>ROUND($H$6+(H23-1)/$H$42*($H$7-$H$6),5)</f>
        <v>107.46333</v>
      </c>
      <c r="H23">
        <v>11</v>
      </c>
      <c r="I23" s="30"/>
      <c r="J23" s="30"/>
      <c r="L23" s="30"/>
    </row>
    <row r="24" spans="1:17" s="6" customFormat="1" ht="18.75" customHeight="1" x14ac:dyDescent="0.15">
      <c r="A24" s="46">
        <v>44451</v>
      </c>
      <c r="B24" s="20">
        <f t="shared" si="1"/>
        <v>1.0958699999999999</v>
      </c>
      <c r="C24" s="20">
        <f t="shared" si="2"/>
        <v>1.0783400000000001</v>
      </c>
      <c r="D24" s="20">
        <f t="shared" si="3"/>
        <v>1.06765</v>
      </c>
      <c r="E24" s="20">
        <f t="shared" si="4"/>
        <v>1.0315700000000001</v>
      </c>
      <c r="F24" s="20">
        <f t="shared" si="0"/>
        <v>1.02</v>
      </c>
      <c r="G24" s="38">
        <f>ROUND($H$6+(H24-1)/$H$42*($H$7-$H$6),5)</f>
        <v>107.47067</v>
      </c>
      <c r="H24">
        <v>12</v>
      </c>
      <c r="I24" s="30"/>
      <c r="J24" s="30"/>
      <c r="L24" s="30"/>
    </row>
    <row r="25" spans="1:17" s="6" customFormat="1" ht="18.75" customHeight="1" x14ac:dyDescent="0.15">
      <c r="A25" s="46">
        <v>44452</v>
      </c>
      <c r="B25" s="20">
        <f t="shared" si="1"/>
        <v>1.0959399999999999</v>
      </c>
      <c r="C25" s="20">
        <f t="shared" si="2"/>
        <v>1.0784100000000001</v>
      </c>
      <c r="D25" s="20">
        <f t="shared" si="3"/>
        <v>1.06772</v>
      </c>
      <c r="E25" s="20">
        <f t="shared" si="4"/>
        <v>1.0316399999999999</v>
      </c>
      <c r="F25" s="20">
        <f t="shared" si="0"/>
        <v>1.02007</v>
      </c>
      <c r="G25" s="38">
        <f>ROUND($H$6+(H25-1)/$H$42*($H$7-$H$6),5)</f>
        <v>107.47799999999999</v>
      </c>
      <c r="H25">
        <v>13</v>
      </c>
      <c r="I25" s="30"/>
      <c r="J25" s="30"/>
      <c r="L25" s="30"/>
    </row>
    <row r="26" spans="1:17" s="6" customFormat="1" ht="18.75" customHeight="1" x14ac:dyDescent="0.15">
      <c r="A26" s="46">
        <v>44453</v>
      </c>
      <c r="B26" s="20">
        <f t="shared" si="1"/>
        <v>1.09602</v>
      </c>
      <c r="C26" s="20">
        <f t="shared" si="2"/>
        <v>1.0784800000000001</v>
      </c>
      <c r="D26" s="20">
        <f t="shared" si="3"/>
        <v>1.0678000000000001</v>
      </c>
      <c r="E26" s="20">
        <f t="shared" si="4"/>
        <v>1.0317099999999999</v>
      </c>
      <c r="F26" s="20">
        <f t="shared" si="0"/>
        <v>1.02014</v>
      </c>
      <c r="G26" s="38">
        <f>ROUND($H$6+(H26-1)/$H$42*($H$7-$H$6),5)</f>
        <v>107.48533</v>
      </c>
      <c r="H26">
        <v>14</v>
      </c>
      <c r="I26" s="30"/>
      <c r="J26" s="30"/>
      <c r="L26" s="30"/>
    </row>
    <row r="27" spans="1:17" s="6" customFormat="1" ht="18.75" customHeight="1" x14ac:dyDescent="0.15">
      <c r="A27" s="46">
        <v>44454</v>
      </c>
      <c r="B27" s="20">
        <f t="shared" si="1"/>
        <v>1.09609</v>
      </c>
      <c r="C27" s="20">
        <f t="shared" si="2"/>
        <v>1.07856</v>
      </c>
      <c r="D27" s="20">
        <f t="shared" si="3"/>
        <v>1.0678700000000001</v>
      </c>
      <c r="E27" s="20">
        <f t="shared" si="4"/>
        <v>1.0317799999999999</v>
      </c>
      <c r="F27" s="20">
        <f t="shared" si="0"/>
        <v>1.0202100000000001</v>
      </c>
      <c r="G27" s="38">
        <f>ROUND($H$6+(H27-1)/$H$42*($H$7-$H$6),5)</f>
        <v>107.49267</v>
      </c>
      <c r="H27">
        <v>15</v>
      </c>
      <c r="I27" s="30" t="s">
        <v>24</v>
      </c>
      <c r="J27" s="30"/>
      <c r="L27" s="30"/>
    </row>
    <row r="28" spans="1:17" s="6" customFormat="1" ht="18.75" customHeight="1" x14ac:dyDescent="0.15">
      <c r="A28" s="46">
        <v>44455</v>
      </c>
      <c r="B28" s="20">
        <f t="shared" si="1"/>
        <v>1.0961700000000001</v>
      </c>
      <c r="C28" s="20">
        <f t="shared" si="2"/>
        <v>1.07863</v>
      </c>
      <c r="D28" s="20">
        <f t="shared" si="3"/>
        <v>1.0679399999999999</v>
      </c>
      <c r="E28" s="20">
        <f t="shared" si="4"/>
        <v>1.0318499999999999</v>
      </c>
      <c r="F28" s="20">
        <f t="shared" si="0"/>
        <v>1.0202800000000001</v>
      </c>
      <c r="G28" s="38">
        <f>ROUND($H$6+(H28-1)/$H$42*($H$7-$H$6),5)</f>
        <v>107.5</v>
      </c>
      <c r="H28">
        <v>16</v>
      </c>
      <c r="I28" s="30"/>
      <c r="J28" s="30"/>
      <c r="L28" s="30"/>
    </row>
    <row r="29" spans="1:17" s="6" customFormat="1" ht="18.75" customHeight="1" x14ac:dyDescent="0.15">
      <c r="A29" s="46">
        <v>44456</v>
      </c>
      <c r="B29" s="20">
        <f t="shared" si="1"/>
        <v>1.0962400000000001</v>
      </c>
      <c r="C29" s="20">
        <f t="shared" si="2"/>
        <v>1.0787</v>
      </c>
      <c r="D29" s="20">
        <f t="shared" si="3"/>
        <v>1.0680099999999999</v>
      </c>
      <c r="E29" s="20">
        <f t="shared" si="4"/>
        <v>1.0319199999999999</v>
      </c>
      <c r="F29" s="20">
        <f t="shared" si="0"/>
        <v>1.0203500000000001</v>
      </c>
      <c r="G29" s="38">
        <f>ROUND($H$6+(H29-1)/$H$42*($H$7-$H$6),5)</f>
        <v>107.50733</v>
      </c>
      <c r="H29">
        <v>17</v>
      </c>
      <c r="I29" s="30"/>
      <c r="J29" s="30"/>
      <c r="L29" s="30"/>
      <c r="N29"/>
      <c r="O29"/>
      <c r="P29"/>
    </row>
    <row r="30" spans="1:17" s="6" customFormat="1" ht="18.75" customHeight="1" x14ac:dyDescent="0.15">
      <c r="A30" s="46">
        <v>44457</v>
      </c>
      <c r="B30" s="20">
        <f t="shared" si="1"/>
        <v>1.09632</v>
      </c>
      <c r="C30" s="20">
        <f t="shared" si="2"/>
        <v>1.0787800000000001</v>
      </c>
      <c r="D30" s="20">
        <f t="shared" si="3"/>
        <v>1.06809</v>
      </c>
      <c r="E30" s="20">
        <f t="shared" si="4"/>
        <v>1.03199</v>
      </c>
      <c r="F30" s="20">
        <f t="shared" si="0"/>
        <v>1.0204200000000001</v>
      </c>
      <c r="G30" s="38">
        <f>ROUND($H$6+(H30-1)/$H$42*($H$7-$H$6),5)</f>
        <v>107.51467</v>
      </c>
      <c r="H30">
        <v>18</v>
      </c>
      <c r="I30" s="30"/>
      <c r="J30" s="30"/>
      <c r="L30" s="30"/>
      <c r="N30"/>
      <c r="O30"/>
      <c r="P30"/>
      <c r="Q30"/>
    </row>
    <row r="31" spans="1:17" ht="18.75" customHeight="1" x14ac:dyDescent="0.15">
      <c r="A31" s="46">
        <v>44458</v>
      </c>
      <c r="B31" s="20">
        <f t="shared" si="1"/>
        <v>1.09639</v>
      </c>
      <c r="C31" s="20">
        <f t="shared" si="2"/>
        <v>1.0788500000000001</v>
      </c>
      <c r="D31" s="20">
        <f t="shared" si="3"/>
        <v>1.06816</v>
      </c>
      <c r="E31" s="20">
        <f t="shared" si="4"/>
        <v>1.03206</v>
      </c>
      <c r="F31" s="20">
        <f t="shared" si="0"/>
        <v>1.0204899999999999</v>
      </c>
      <c r="G31" s="38">
        <f>ROUND($H$6+(H31-1)/$H$42*($H$7-$H$6),5)</f>
        <v>107.52200000000001</v>
      </c>
      <c r="H31">
        <v>19</v>
      </c>
    </row>
    <row r="32" spans="1:17" ht="18.75" customHeight="1" x14ac:dyDescent="0.15">
      <c r="A32" s="46">
        <v>44459</v>
      </c>
      <c r="B32" s="20">
        <f t="shared" si="1"/>
        <v>1.0964700000000001</v>
      </c>
      <c r="C32" s="20">
        <f t="shared" si="2"/>
        <v>1.0789200000000001</v>
      </c>
      <c r="D32" s="20">
        <f t="shared" si="3"/>
        <v>1.06823</v>
      </c>
      <c r="E32" s="20">
        <f t="shared" si="4"/>
        <v>1.03213</v>
      </c>
      <c r="F32" s="20">
        <f t="shared" si="0"/>
        <v>1.0205599999999999</v>
      </c>
      <c r="G32" s="38">
        <f>ROUND($H$6+(H32-1)/$H$42*($H$7-$H$6),5)</f>
        <v>107.52933</v>
      </c>
      <c r="H32">
        <v>20</v>
      </c>
    </row>
    <row r="33" spans="1:34" ht="18.75" customHeight="1" x14ac:dyDescent="0.15">
      <c r="A33" s="46">
        <v>44460</v>
      </c>
      <c r="B33" s="20">
        <f t="shared" si="1"/>
        <v>1.0965400000000001</v>
      </c>
      <c r="C33" s="20">
        <f t="shared" si="2"/>
        <v>1.079</v>
      </c>
      <c r="D33" s="20">
        <f t="shared" si="3"/>
        <v>1.0683100000000001</v>
      </c>
      <c r="E33" s="20">
        <f t="shared" si="4"/>
        <v>1.0322</v>
      </c>
      <c r="F33" s="20">
        <f t="shared" si="0"/>
        <v>1.0206299999999999</v>
      </c>
      <c r="G33" s="38">
        <f>ROUND($H$6+(H33-1)/$H$42*($H$7-$H$6),5)</f>
        <v>107.53667</v>
      </c>
      <c r="H33">
        <v>21</v>
      </c>
    </row>
    <row r="34" spans="1:34" ht="18.75" customHeight="1" x14ac:dyDescent="0.15">
      <c r="A34" s="46">
        <v>44461</v>
      </c>
      <c r="B34" s="20">
        <f t="shared" si="1"/>
        <v>1.0966199999999999</v>
      </c>
      <c r="C34" s="20">
        <f t="shared" si="2"/>
        <v>1.07907</v>
      </c>
      <c r="D34" s="20">
        <f t="shared" si="3"/>
        <v>1.0683800000000001</v>
      </c>
      <c r="E34" s="20">
        <f t="shared" si="4"/>
        <v>1.03227</v>
      </c>
      <c r="F34" s="20">
        <f t="shared" si="0"/>
        <v>1.0206999999999999</v>
      </c>
      <c r="G34" s="38">
        <f>ROUND($H$6+(H34-1)/$H$42*($H$7-$H$6),5)</f>
        <v>107.544</v>
      </c>
      <c r="H34">
        <v>22</v>
      </c>
    </row>
    <row r="35" spans="1:34" ht="18.75" customHeight="1" x14ac:dyDescent="0.15">
      <c r="A35" s="46">
        <v>44462</v>
      </c>
      <c r="B35" s="20">
        <f t="shared" si="1"/>
        <v>1.0966899999999999</v>
      </c>
      <c r="C35" s="20">
        <f t="shared" si="2"/>
        <v>1.0791500000000001</v>
      </c>
      <c r="D35" s="20">
        <f t="shared" si="3"/>
        <v>1.0684499999999999</v>
      </c>
      <c r="E35" s="20">
        <f t="shared" si="4"/>
        <v>1.03234</v>
      </c>
      <c r="F35" s="20">
        <f t="shared" si="0"/>
        <v>1.02077</v>
      </c>
      <c r="G35" s="38">
        <f>ROUND($H$6+(H35-1)/$H$42*($H$7-$H$6),5)</f>
        <v>107.55132999999999</v>
      </c>
      <c r="H35">
        <v>23</v>
      </c>
    </row>
    <row r="36" spans="1:34" ht="18.75" customHeight="1" x14ac:dyDescent="0.15">
      <c r="A36" s="46">
        <v>44463</v>
      </c>
      <c r="B36" s="20">
        <f t="shared" si="1"/>
        <v>1.09677</v>
      </c>
      <c r="C36" s="20">
        <f t="shared" si="2"/>
        <v>1.0792200000000001</v>
      </c>
      <c r="D36" s="20">
        <f t="shared" si="3"/>
        <v>1.0685199999999999</v>
      </c>
      <c r="E36" s="20">
        <f t="shared" si="4"/>
        <v>1.03241</v>
      </c>
      <c r="F36" s="20">
        <f t="shared" si="0"/>
        <v>1.02084</v>
      </c>
      <c r="G36" s="38">
        <f>ROUND($H$6+(H36-1)/$H$42*($H$7-$H$6),5)</f>
        <v>107.55867000000001</v>
      </c>
      <c r="H36">
        <v>24</v>
      </c>
    </row>
    <row r="37" spans="1:34" ht="18.75" customHeight="1" x14ac:dyDescent="0.15">
      <c r="A37" s="46">
        <v>44464</v>
      </c>
      <c r="B37" s="20">
        <f t="shared" si="1"/>
        <v>1.09684</v>
      </c>
      <c r="C37" s="20">
        <f t="shared" si="2"/>
        <v>1.0792900000000001</v>
      </c>
      <c r="D37" s="20">
        <f t="shared" si="3"/>
        <v>1.0686</v>
      </c>
      <c r="E37" s="20">
        <f t="shared" si="4"/>
        <v>1.0324800000000001</v>
      </c>
      <c r="F37" s="20">
        <f t="shared" si="0"/>
        <v>1.02091</v>
      </c>
      <c r="G37" s="38">
        <f>ROUND($H$6+(H37-1)/$H$42*($H$7-$H$6),5)</f>
        <v>107.566</v>
      </c>
      <c r="H37">
        <v>25</v>
      </c>
    </row>
    <row r="38" spans="1:34" ht="18.75" customHeight="1" x14ac:dyDescent="0.15">
      <c r="A38" s="46">
        <v>44465</v>
      </c>
      <c r="B38" s="20">
        <f t="shared" si="1"/>
        <v>1.0969100000000001</v>
      </c>
      <c r="C38" s="20">
        <f t="shared" si="2"/>
        <v>1.0793699999999999</v>
      </c>
      <c r="D38" s="20">
        <f t="shared" si="3"/>
        <v>1.06867</v>
      </c>
      <c r="E38" s="20">
        <f t="shared" si="4"/>
        <v>1.0325500000000001</v>
      </c>
      <c r="F38" s="20">
        <f t="shared" si="0"/>
        <v>1.02098</v>
      </c>
      <c r="G38" s="38">
        <f>ROUND($H$6+(H38-1)/$H$42*($H$7-$H$6),5)</f>
        <v>107.57333</v>
      </c>
      <c r="H38">
        <v>26</v>
      </c>
    </row>
    <row r="39" spans="1:34" ht="18.75" customHeight="1" x14ac:dyDescent="0.15">
      <c r="A39" s="46">
        <v>44466</v>
      </c>
      <c r="B39" s="20">
        <f t="shared" si="1"/>
        <v>1.0969899999999999</v>
      </c>
      <c r="C39" s="20">
        <f t="shared" si="2"/>
        <v>1.07944</v>
      </c>
      <c r="D39" s="20">
        <f t="shared" si="3"/>
        <v>1.06874</v>
      </c>
      <c r="E39" s="20">
        <f t="shared" si="4"/>
        <v>1.0326200000000001</v>
      </c>
      <c r="F39" s="20">
        <f t="shared" si="0"/>
        <v>1.02105</v>
      </c>
      <c r="G39" s="38">
        <f>ROUND($H$6+(H39-1)/$H$42*($H$7-$H$6),5)</f>
        <v>107.58067</v>
      </c>
      <c r="H39">
        <v>27</v>
      </c>
    </row>
    <row r="40" spans="1:34" ht="18.75" customHeight="1" x14ac:dyDescent="0.15">
      <c r="A40" s="46">
        <v>44467</v>
      </c>
      <c r="B40" s="20">
        <f t="shared" si="1"/>
        <v>1.0970599999999999</v>
      </c>
      <c r="C40" s="20">
        <f t="shared" si="2"/>
        <v>1.07951</v>
      </c>
      <c r="D40" s="20">
        <f t="shared" si="3"/>
        <v>1.0688200000000001</v>
      </c>
      <c r="E40" s="20">
        <f t="shared" si="4"/>
        <v>1.0326900000000001</v>
      </c>
      <c r="F40" s="20">
        <f t="shared" si="0"/>
        <v>1.02112</v>
      </c>
      <c r="G40" s="38">
        <f>ROUND($H$6+(H40-1)/$H$42*($H$7-$H$6),5)</f>
        <v>107.58799999999999</v>
      </c>
      <c r="H40">
        <v>28</v>
      </c>
    </row>
    <row r="41" spans="1:34" ht="18.75" customHeight="1" x14ac:dyDescent="0.15">
      <c r="A41" s="46">
        <v>44468</v>
      </c>
      <c r="B41" s="20">
        <f t="shared" si="1"/>
        <v>1.09714</v>
      </c>
      <c r="C41" s="20">
        <f t="shared" si="2"/>
        <v>1.07959</v>
      </c>
      <c r="D41" s="20">
        <f t="shared" si="3"/>
        <v>1.0688899999999999</v>
      </c>
      <c r="E41" s="20">
        <f t="shared" si="4"/>
        <v>1.0327599999999999</v>
      </c>
      <c r="F41" s="20">
        <f t="shared" si="0"/>
        <v>1.02119</v>
      </c>
      <c r="G41" s="38">
        <f t="shared" ref="G41:G42" si="5">ROUND($H$6+(H41-1)/$H$42*($H$7-$H$6),5)</f>
        <v>107.59533</v>
      </c>
      <c r="H41">
        <v>29</v>
      </c>
    </row>
    <row r="42" spans="1:34" ht="18.75" customHeight="1" x14ac:dyDescent="0.15">
      <c r="A42" s="46">
        <v>44469</v>
      </c>
      <c r="B42" s="20">
        <f t="shared" si="1"/>
        <v>1.09721</v>
      </c>
      <c r="C42" s="20">
        <f t="shared" si="2"/>
        <v>1.0796600000000001</v>
      </c>
      <c r="D42" s="20">
        <f t="shared" si="3"/>
        <v>1.0689599999999999</v>
      </c>
      <c r="E42" s="20">
        <f t="shared" si="4"/>
        <v>1.0328299999999999</v>
      </c>
      <c r="F42" s="20">
        <f t="shared" si="0"/>
        <v>1.0212600000000001</v>
      </c>
      <c r="G42" s="38">
        <f t="shared" si="5"/>
        <v>107.60267</v>
      </c>
      <c r="H42">
        <v>30</v>
      </c>
    </row>
    <row r="43" spans="1:34" ht="18.75" customHeight="1" thickBot="1" x14ac:dyDescent="0.2">
      <c r="A43" s="84"/>
      <c r="B43" s="85"/>
      <c r="C43" s="85"/>
      <c r="D43" s="85"/>
      <c r="E43" s="85"/>
      <c r="F43" s="85"/>
      <c r="G43" s="86"/>
    </row>
    <row r="44" spans="1:34" s="5" customFormat="1" ht="17.25" customHeight="1" x14ac:dyDescent="0.15">
      <c r="A44" s="95" t="s">
        <v>25</v>
      </c>
      <c r="B44" s="97"/>
      <c r="C44" s="97"/>
      <c r="D44" s="97"/>
      <c r="E44" s="56">
        <v>104.7</v>
      </c>
      <c r="F44" s="56"/>
      <c r="G44" s="57"/>
      <c r="I44" s="32"/>
      <c r="J44" s="32"/>
      <c r="N44" s="2"/>
      <c r="O44" s="2"/>
      <c r="P44" s="2"/>
      <c r="Q44" s="2"/>
      <c r="R44" s="2"/>
      <c r="T44" s="32"/>
      <c r="AB44" s="73"/>
      <c r="AC44" s="73"/>
      <c r="AD44" s="73"/>
      <c r="AE44" s="73"/>
      <c r="AF44" s="73"/>
      <c r="AG44" s="73"/>
      <c r="AH44" s="73"/>
    </row>
    <row r="45" spans="1:34" s="5" customFormat="1" ht="8.25" customHeight="1" x14ac:dyDescent="0.15">
      <c r="A45" s="96"/>
      <c r="B45" s="98"/>
      <c r="C45" s="98"/>
      <c r="D45" s="98"/>
      <c r="E45" s="58" t="s">
        <v>26</v>
      </c>
      <c r="F45" s="58"/>
      <c r="G45" s="59"/>
      <c r="I45" s="32"/>
      <c r="J45" s="32"/>
      <c r="T45" s="32"/>
      <c r="AB45" s="73"/>
      <c r="AC45" s="73"/>
      <c r="AD45" s="73"/>
      <c r="AE45" s="73"/>
      <c r="AF45" s="73"/>
      <c r="AG45" s="73"/>
      <c r="AH45" s="73"/>
    </row>
    <row r="46" spans="1:34" s="5" customFormat="1" ht="13.5" x14ac:dyDescent="0.15">
      <c r="A46" s="96"/>
      <c r="B46" s="99"/>
      <c r="C46" s="99"/>
      <c r="D46" s="99"/>
      <c r="E46" s="60">
        <v>122.4</v>
      </c>
      <c r="F46" s="60"/>
      <c r="G46" s="61"/>
      <c r="I46" s="32"/>
      <c r="J46" s="32"/>
      <c r="T46" s="32"/>
      <c r="V46" s="40"/>
      <c r="W46" s="40"/>
      <c r="X46" s="40"/>
      <c r="AB46" s="73"/>
      <c r="AC46" s="73"/>
      <c r="AD46" s="73"/>
      <c r="AE46" s="73"/>
      <c r="AF46" s="73"/>
      <c r="AG46" s="73"/>
      <c r="AH46" s="73"/>
    </row>
    <row r="47" spans="1:34" s="5" customFormat="1" ht="9.75" customHeight="1" x14ac:dyDescent="0.15">
      <c r="A47" s="67"/>
      <c r="B47" s="68"/>
      <c r="C47" s="68"/>
      <c r="D47" s="68"/>
      <c r="E47" s="60"/>
      <c r="F47" s="60"/>
      <c r="G47" s="61"/>
      <c r="I47" s="32"/>
      <c r="J47" s="32"/>
      <c r="K47" s="40"/>
      <c r="L47" s="40"/>
      <c r="T47" s="32"/>
      <c r="V47" s="40"/>
      <c r="W47" s="40"/>
      <c r="X47" s="40"/>
      <c r="AB47" s="73"/>
      <c r="AC47" s="73"/>
      <c r="AD47" s="73"/>
      <c r="AE47" s="73"/>
      <c r="AF47" s="73"/>
      <c r="AG47" s="73"/>
      <c r="AH47" s="73"/>
    </row>
    <row r="48" spans="1:34" s="5" customFormat="1" ht="14.25" thickBot="1" x14ac:dyDescent="0.2">
      <c r="A48" s="62" t="s">
        <v>27</v>
      </c>
      <c r="B48" s="63"/>
      <c r="C48" s="63"/>
      <c r="D48" s="63"/>
      <c r="E48" s="63"/>
      <c r="F48" s="63"/>
      <c r="G48" s="64"/>
      <c r="I48" s="32"/>
      <c r="J48" s="32"/>
      <c r="K48" s="40"/>
      <c r="L48" s="40"/>
      <c r="T48" s="32"/>
      <c r="V48" s="40"/>
      <c r="W48" s="40"/>
      <c r="X48" s="40"/>
      <c r="Y48" s="40"/>
      <c r="AB48" s="73"/>
      <c r="AC48" s="73"/>
      <c r="AD48" s="73"/>
      <c r="AE48" s="73"/>
      <c r="AF48" s="73"/>
      <c r="AG48" s="73"/>
      <c r="AH48" s="73"/>
    </row>
    <row r="49" spans="1:34" s="40" customFormat="1" ht="14.25" x14ac:dyDescent="0.15">
      <c r="A49" s="39" t="s">
        <v>28</v>
      </c>
      <c r="C49" s="41"/>
      <c r="E49" s="5"/>
      <c r="F49" s="5"/>
      <c r="I49" s="42"/>
      <c r="J49" s="42"/>
      <c r="N49" s="5"/>
      <c r="O49" s="5"/>
      <c r="P49" s="5"/>
      <c r="Q49" s="5"/>
      <c r="R49" s="5"/>
      <c r="T49" s="32"/>
      <c r="U49" s="5"/>
      <c r="V49" s="2"/>
      <c r="W49" s="2"/>
      <c r="X49" s="2"/>
      <c r="AB49" s="74"/>
      <c r="AC49" s="74"/>
      <c r="AD49" s="74"/>
      <c r="AE49" s="74"/>
      <c r="AF49" s="74"/>
      <c r="AG49" s="74"/>
      <c r="AH49" s="74"/>
    </row>
    <row r="50" spans="1:34" s="40" customFormat="1" ht="14.25" x14ac:dyDescent="0.15">
      <c r="B50" s="42"/>
      <c r="C50" s="45"/>
      <c r="D50" s="42"/>
      <c r="E50" s="5"/>
      <c r="F50" s="5"/>
      <c r="I50" s="42"/>
      <c r="J50" s="42"/>
      <c r="K50" s="2"/>
      <c r="L50" s="2"/>
      <c r="T50" s="32"/>
      <c r="U50" s="5"/>
      <c r="V50" s="2"/>
      <c r="W50" s="2"/>
      <c r="X50" s="2"/>
      <c r="Y50" s="2"/>
      <c r="AB50" s="74"/>
      <c r="AC50" s="74"/>
      <c r="AD50" s="74"/>
      <c r="AE50" s="74"/>
      <c r="AF50" s="74"/>
      <c r="AG50" s="74"/>
      <c r="AH50" s="74"/>
    </row>
    <row r="51" spans="1:34" s="40" customFormat="1" ht="15" thickBot="1" x14ac:dyDescent="0.2">
      <c r="B51" s="43"/>
      <c r="C51" s="44"/>
      <c r="D51" s="43"/>
      <c r="E51" s="5"/>
      <c r="F51" s="5"/>
      <c r="I51" s="42"/>
      <c r="J51" s="42"/>
      <c r="K51" s="2"/>
      <c r="L51" s="2"/>
      <c r="M51" s="2"/>
      <c r="T51" s="32"/>
      <c r="U51" s="5"/>
      <c r="V51" s="2"/>
      <c r="W51" s="2"/>
      <c r="X51" s="2"/>
      <c r="Y51" s="2"/>
      <c r="AB51" s="74"/>
      <c r="AC51" s="74"/>
      <c r="AD51" s="74"/>
      <c r="AE51" s="74"/>
      <c r="AF51" s="74"/>
      <c r="AG51" s="74"/>
      <c r="AH51" s="74"/>
    </row>
    <row r="52" spans="1:34" s="2" customFormat="1" ht="17.25" customHeight="1" x14ac:dyDescent="0.15">
      <c r="A52" s="87" t="s">
        <v>29</v>
      </c>
      <c r="B52" s="89"/>
      <c r="C52" s="89"/>
      <c r="D52" s="89"/>
      <c r="E52" s="49">
        <v>107.79</v>
      </c>
      <c r="F52" s="49"/>
      <c r="G52" s="7"/>
      <c r="I52" s="31"/>
      <c r="J52" s="31"/>
      <c r="N52" s="40"/>
      <c r="O52" s="40"/>
      <c r="P52" s="40"/>
      <c r="Q52" s="40"/>
      <c r="R52" s="40"/>
      <c r="T52" s="32"/>
      <c r="U52" s="5"/>
      <c r="AB52" s="72"/>
      <c r="AC52" s="72"/>
      <c r="AD52" s="72"/>
      <c r="AE52" s="72"/>
      <c r="AF52" s="72"/>
      <c r="AG52" s="72"/>
      <c r="AH52" s="72"/>
    </row>
    <row r="53" spans="1:34" s="2" customFormat="1" ht="8.25" customHeight="1" x14ac:dyDescent="0.15">
      <c r="A53" s="88"/>
      <c r="B53" s="90"/>
      <c r="C53" s="90"/>
      <c r="D53" s="90"/>
      <c r="E53" s="50" t="s">
        <v>30</v>
      </c>
      <c r="F53" s="50"/>
      <c r="G53" s="8"/>
      <c r="I53" s="31"/>
      <c r="J53" s="31"/>
      <c r="T53" s="25"/>
      <c r="U53"/>
      <c r="AB53" s="72"/>
      <c r="AC53" s="72"/>
      <c r="AD53" s="72"/>
      <c r="AE53" s="72"/>
      <c r="AF53" s="72"/>
      <c r="AG53" s="72"/>
      <c r="AH53" s="72"/>
    </row>
    <row r="54" spans="1:34" s="2" customFormat="1" ht="14.25" x14ac:dyDescent="0.15">
      <c r="A54" s="88"/>
      <c r="B54" s="91"/>
      <c r="C54" s="91"/>
      <c r="D54" s="91"/>
      <c r="E54" s="51">
        <v>107.5</v>
      </c>
      <c r="F54" s="51"/>
      <c r="G54" s="8"/>
      <c r="I54" s="31"/>
      <c r="J54" s="31"/>
      <c r="T54" s="31"/>
      <c r="V54" s="40"/>
      <c r="W54" s="40"/>
      <c r="X54" s="40"/>
      <c r="AB54" s="72"/>
      <c r="AC54" s="72"/>
      <c r="AD54" s="72"/>
      <c r="AE54" s="72"/>
      <c r="AF54" s="72"/>
      <c r="AG54" s="72"/>
      <c r="AH54" s="72"/>
    </row>
    <row r="55" spans="1:34" s="2" customFormat="1" ht="9.75" customHeight="1" x14ac:dyDescent="0.15">
      <c r="A55" s="69"/>
      <c r="B55" s="70"/>
      <c r="C55" s="70"/>
      <c r="D55" s="70"/>
      <c r="E55" s="51"/>
      <c r="F55" s="51"/>
      <c r="G55" s="8"/>
      <c r="I55" s="31"/>
      <c r="J55" s="31"/>
      <c r="K55" s="40"/>
      <c r="L55" s="40"/>
      <c r="T55" s="31"/>
      <c r="V55" s="40"/>
      <c r="W55" s="40"/>
      <c r="X55" s="40"/>
      <c r="AB55" s="72"/>
      <c r="AC55" s="72"/>
      <c r="AD55" s="72"/>
      <c r="AE55" s="72"/>
      <c r="AF55" s="72"/>
      <c r="AG55" s="72"/>
      <c r="AH55" s="72"/>
    </row>
    <row r="56" spans="1:34" s="5" customFormat="1" ht="15" thickBot="1" x14ac:dyDescent="0.2">
      <c r="A56" s="4" t="s">
        <v>31</v>
      </c>
      <c r="B56" s="52"/>
      <c r="C56" s="52"/>
      <c r="D56" s="52"/>
      <c r="E56" s="52"/>
      <c r="F56" s="52"/>
      <c r="G56" s="75"/>
      <c r="I56" s="32"/>
      <c r="J56" s="32"/>
      <c r="K56" s="40"/>
      <c r="L56" s="40"/>
      <c r="M56" s="2"/>
      <c r="N56" s="2"/>
      <c r="O56" s="2"/>
      <c r="P56" s="2"/>
      <c r="Q56" s="2"/>
      <c r="R56" s="2"/>
      <c r="T56" s="32"/>
      <c r="AB56" s="73"/>
      <c r="AC56" s="73"/>
      <c r="AD56" s="73"/>
      <c r="AE56" s="73"/>
      <c r="AF56" s="73"/>
      <c r="AG56" s="73"/>
      <c r="AH56" s="73"/>
    </row>
    <row r="57" spans="1:34" s="40" customFormat="1" ht="14.25" x14ac:dyDescent="0.15">
      <c r="A57" s="39" t="s">
        <v>28</v>
      </c>
      <c r="C57" s="41"/>
      <c r="E57" s="5"/>
      <c r="F57" s="5"/>
      <c r="I57" s="42"/>
      <c r="J57" s="42"/>
      <c r="K57" s="5"/>
      <c r="L57" s="5"/>
      <c r="M57" s="5"/>
      <c r="N57" s="5"/>
      <c r="O57" s="5"/>
      <c r="P57" s="5"/>
      <c r="Q57" s="5"/>
      <c r="R57" s="5"/>
      <c r="T57" s="31"/>
      <c r="U57" s="2"/>
      <c r="V57" s="5"/>
      <c r="W57" s="5"/>
      <c r="X57" s="5"/>
      <c r="AB57" s="74"/>
      <c r="AC57" s="74"/>
      <c r="AD57" s="74"/>
      <c r="AE57" s="74"/>
      <c r="AF57" s="74"/>
      <c r="AG57" s="74"/>
      <c r="AH57" s="74"/>
    </row>
    <row r="58" spans="1:34" s="40" customFormat="1" ht="14.25" x14ac:dyDescent="0.15">
      <c r="B58" s="42"/>
      <c r="C58" s="45"/>
      <c r="D58" s="42"/>
      <c r="E58" s="5"/>
      <c r="F58" s="5"/>
      <c r="I58" s="42"/>
      <c r="J58" s="42"/>
      <c r="K58" s="5"/>
      <c r="L58" s="5"/>
      <c r="T58" s="31"/>
      <c r="U58" s="2"/>
      <c r="V58" s="5"/>
      <c r="W58" s="5"/>
      <c r="X58" s="5"/>
      <c r="Y58" s="5"/>
      <c r="AB58" s="74"/>
      <c r="AC58" s="74"/>
      <c r="AD58" s="74"/>
      <c r="AE58" s="74"/>
      <c r="AF58" s="74"/>
      <c r="AG58" s="74"/>
      <c r="AH58" s="74"/>
    </row>
    <row r="59" spans="1:34" s="40" customFormat="1" ht="15" thickBot="1" x14ac:dyDescent="0.2">
      <c r="B59" s="43"/>
      <c r="C59" s="44"/>
      <c r="D59" s="43"/>
      <c r="E59" s="5"/>
      <c r="F59" s="5"/>
      <c r="I59" s="42"/>
      <c r="J59" s="42"/>
      <c r="K59" s="5"/>
      <c r="L59" s="5"/>
      <c r="M59" s="5"/>
      <c r="T59" s="31"/>
      <c r="U59" s="2"/>
      <c r="V59" s="5"/>
      <c r="W59" s="5"/>
      <c r="X59" s="5"/>
      <c r="Y59" s="5"/>
      <c r="AB59" s="74"/>
      <c r="AC59" s="74"/>
      <c r="AD59" s="74"/>
      <c r="AE59" s="74"/>
      <c r="AF59" s="74"/>
      <c r="AG59" s="74"/>
      <c r="AH59" s="74"/>
    </row>
    <row r="60" spans="1:34" s="5" customFormat="1" ht="17.25" customHeight="1" x14ac:dyDescent="0.15">
      <c r="A60" s="101" t="s">
        <v>32</v>
      </c>
      <c r="B60" s="103"/>
      <c r="C60" s="103"/>
      <c r="D60" s="103"/>
      <c r="E60" s="65">
        <v>101.45</v>
      </c>
      <c r="F60" s="81"/>
      <c r="G60" s="10"/>
      <c r="I60" s="32"/>
      <c r="J60" s="32"/>
      <c r="N60" s="40"/>
      <c r="O60" s="40"/>
      <c r="P60" s="40"/>
      <c r="Q60" s="40"/>
      <c r="R60" s="40"/>
      <c r="T60" s="32"/>
      <c r="AB60" s="73"/>
      <c r="AC60" s="73"/>
      <c r="AD60" s="73"/>
      <c r="AE60" s="73"/>
      <c r="AF60" s="73"/>
      <c r="AG60" s="73"/>
      <c r="AH60" s="73"/>
    </row>
    <row r="61" spans="1:34" s="5" customFormat="1" ht="8.25" customHeight="1" x14ac:dyDescent="0.15">
      <c r="A61" s="102"/>
      <c r="B61" s="104"/>
      <c r="C61" s="104"/>
      <c r="D61" s="104"/>
      <c r="E61" s="11" t="s">
        <v>30</v>
      </c>
      <c r="F61" s="11"/>
      <c r="G61" s="12"/>
      <c r="I61" s="32"/>
      <c r="J61" s="32"/>
      <c r="T61" s="32"/>
      <c r="AB61" s="73"/>
      <c r="AC61" s="73"/>
      <c r="AD61" s="73"/>
      <c r="AE61" s="73"/>
      <c r="AF61" s="73"/>
      <c r="AG61" s="73"/>
      <c r="AH61" s="73"/>
    </row>
    <row r="62" spans="1:34" s="5" customFormat="1" ht="13.5" x14ac:dyDescent="0.15">
      <c r="A62" s="102"/>
      <c r="B62" s="105"/>
      <c r="C62" s="105"/>
      <c r="D62" s="105"/>
      <c r="E62" s="66">
        <v>111.35</v>
      </c>
      <c r="F62" s="82"/>
      <c r="G62" s="13"/>
      <c r="I62" s="32"/>
      <c r="J62" s="32"/>
      <c r="T62" s="32"/>
      <c r="AB62" s="73"/>
      <c r="AC62" s="73"/>
      <c r="AD62" s="73"/>
      <c r="AE62" s="73"/>
      <c r="AF62" s="73"/>
      <c r="AG62" s="73"/>
      <c r="AH62" s="73"/>
    </row>
    <row r="63" spans="1:34" s="5" customFormat="1" ht="9.75" customHeight="1" x14ac:dyDescent="0.15">
      <c r="A63" s="76"/>
      <c r="B63" s="66"/>
      <c r="C63" s="66"/>
      <c r="D63" s="66"/>
      <c r="E63" s="66"/>
      <c r="F63" s="82"/>
      <c r="G63" s="13"/>
      <c r="I63" s="32"/>
      <c r="J63" s="32"/>
      <c r="T63" s="32"/>
      <c r="AB63" s="73"/>
      <c r="AC63" s="73"/>
      <c r="AD63" s="73"/>
      <c r="AE63" s="73"/>
      <c r="AF63" s="73"/>
      <c r="AG63" s="73"/>
      <c r="AH63" s="73"/>
    </row>
    <row r="64" spans="1:34" s="5" customFormat="1" ht="14.25" thickBot="1" x14ac:dyDescent="0.2">
      <c r="A64" s="14" t="s">
        <v>33</v>
      </c>
      <c r="B64" s="15"/>
      <c r="C64" s="15"/>
      <c r="D64" s="15"/>
      <c r="E64" s="15"/>
      <c r="F64" s="15"/>
      <c r="G64" s="16"/>
      <c r="I64" s="32"/>
      <c r="J64" s="32"/>
      <c r="T64" s="32"/>
      <c r="AB64" s="73"/>
      <c r="AC64" s="73"/>
      <c r="AD64" s="73"/>
      <c r="AE64" s="73"/>
      <c r="AF64" s="73"/>
      <c r="AG64" s="73"/>
      <c r="AH64" s="73"/>
    </row>
    <row r="65" spans="1:34" s="40" customFormat="1" ht="13.5" x14ac:dyDescent="0.15">
      <c r="A65" s="39" t="s">
        <v>28</v>
      </c>
      <c r="C65" s="41"/>
      <c r="I65" s="42"/>
      <c r="J65" s="42"/>
      <c r="K65" s="5"/>
      <c r="L65" s="5"/>
      <c r="M65" s="5"/>
      <c r="N65" s="5"/>
      <c r="O65" s="5"/>
      <c r="P65" s="5"/>
      <c r="Q65" s="5"/>
      <c r="R65" s="5"/>
      <c r="T65" s="32"/>
      <c r="U65" s="5"/>
      <c r="V65"/>
      <c r="W65"/>
      <c r="X65"/>
      <c r="AB65" s="74"/>
      <c r="AC65" s="74"/>
      <c r="AD65" s="74"/>
      <c r="AE65" s="74"/>
      <c r="AF65" s="74"/>
      <c r="AG65" s="74"/>
      <c r="AH65" s="74"/>
    </row>
    <row r="66" spans="1:34" s="40" customFormat="1" ht="13.5" x14ac:dyDescent="0.15">
      <c r="C66" s="41"/>
      <c r="I66" s="42"/>
      <c r="J66" s="42"/>
      <c r="K66"/>
      <c r="L66"/>
      <c r="T66" s="32"/>
      <c r="U66" s="5"/>
      <c r="V66"/>
      <c r="W66"/>
      <c r="X66"/>
      <c r="Y66"/>
      <c r="AB66" s="74"/>
      <c r="AC66" s="74"/>
      <c r="AD66" s="74"/>
      <c r="AE66" s="74"/>
      <c r="AF66" s="74"/>
      <c r="AG66" s="74"/>
      <c r="AH66" s="74"/>
    </row>
    <row r="67" spans="1:34" s="40" customFormat="1" ht="14.25" thickBot="1" x14ac:dyDescent="0.2">
      <c r="C67" s="41"/>
      <c r="I67" s="42"/>
      <c r="J67" s="42"/>
      <c r="K67"/>
      <c r="L67"/>
      <c r="M67"/>
      <c r="T67" s="32"/>
      <c r="U67" s="5"/>
      <c r="V67"/>
      <c r="W67"/>
      <c r="X67"/>
      <c r="Y67"/>
      <c r="AB67" s="74"/>
      <c r="AC67" s="74"/>
      <c r="AD67" s="74"/>
      <c r="AE67" s="74"/>
      <c r="AF67" s="74"/>
      <c r="AG67" s="74"/>
      <c r="AH67" s="74"/>
    </row>
    <row r="68" spans="1:34" s="5" customFormat="1" ht="17.45" customHeight="1" x14ac:dyDescent="0.15">
      <c r="A68" s="87" t="s">
        <v>36</v>
      </c>
      <c r="B68" s="89"/>
      <c r="C68" s="89"/>
      <c r="D68" s="89"/>
      <c r="E68" s="77">
        <v>104.71</v>
      </c>
      <c r="F68" s="77"/>
      <c r="G68" s="78"/>
      <c r="I68" s="32"/>
      <c r="J68" s="32"/>
      <c r="K68"/>
      <c r="L68"/>
      <c r="M68"/>
      <c r="N68" s="40"/>
      <c r="O68" s="40"/>
      <c r="P68" s="40"/>
      <c r="Q68" s="40"/>
      <c r="R68" s="40"/>
      <c r="AB68" s="73"/>
      <c r="AC68" s="73"/>
      <c r="AD68" s="73"/>
      <c r="AE68" s="73"/>
      <c r="AF68" s="73"/>
      <c r="AG68" s="73"/>
      <c r="AH68" s="73"/>
    </row>
    <row r="69" spans="1:34" s="5" customFormat="1" ht="6.75" customHeight="1" x14ac:dyDescent="0.15">
      <c r="A69" s="88"/>
      <c r="B69" s="90"/>
      <c r="C69" s="90"/>
      <c r="D69" s="90"/>
      <c r="E69" s="50" t="s">
        <v>37</v>
      </c>
      <c r="F69" s="50"/>
      <c r="G69" s="79"/>
      <c r="I69" s="32"/>
      <c r="J69" s="32"/>
      <c r="AB69" s="73"/>
      <c r="AC69" s="73"/>
      <c r="AD69" s="73"/>
      <c r="AE69" s="73"/>
      <c r="AF69" s="73"/>
      <c r="AG69" s="73"/>
      <c r="AH69" s="73"/>
    </row>
    <row r="70" spans="1:34" s="5" customFormat="1" ht="17.45" customHeight="1" x14ac:dyDescent="0.15">
      <c r="A70" s="88"/>
      <c r="B70" s="91"/>
      <c r="C70" s="91"/>
      <c r="D70" s="91"/>
      <c r="E70" s="51">
        <v>104.73</v>
      </c>
      <c r="F70" s="51"/>
      <c r="G70" s="79"/>
      <c r="I70" s="32"/>
      <c r="J70" s="32"/>
      <c r="AB70" s="73"/>
      <c r="AC70" s="73"/>
      <c r="AD70" s="73"/>
      <c r="AE70" s="73"/>
      <c r="AF70" s="73"/>
      <c r="AG70" s="73"/>
      <c r="AH70" s="73"/>
    </row>
    <row r="71" spans="1:34" s="5" customFormat="1" ht="7.5" customHeight="1" x14ac:dyDescent="0.15">
      <c r="A71" s="80"/>
      <c r="B71" s="70"/>
      <c r="C71" s="70"/>
      <c r="D71" s="70"/>
      <c r="E71" s="51"/>
      <c r="F71" s="51"/>
      <c r="G71" s="79"/>
      <c r="I71" s="32"/>
      <c r="J71" s="32"/>
      <c r="AB71" s="73"/>
      <c r="AC71" s="73"/>
      <c r="AD71" s="73"/>
      <c r="AE71" s="73"/>
      <c r="AF71" s="73"/>
      <c r="AG71" s="73"/>
      <c r="AH71" s="73"/>
    </row>
    <row r="72" spans="1:34" s="5" customFormat="1" ht="14.25" thickBot="1" x14ac:dyDescent="0.2">
      <c r="A72" s="4" t="s">
        <v>39</v>
      </c>
      <c r="B72" s="52"/>
      <c r="C72" s="52"/>
      <c r="D72" s="52"/>
      <c r="E72" s="52"/>
      <c r="F72" s="52"/>
      <c r="G72" s="75"/>
      <c r="I72" s="32"/>
      <c r="J72" s="32"/>
      <c r="AB72" s="73"/>
      <c r="AC72" s="73"/>
      <c r="AD72" s="73"/>
      <c r="AE72" s="73"/>
      <c r="AF72" s="73"/>
      <c r="AG72" s="73"/>
      <c r="AH72" s="73"/>
    </row>
    <row r="73" spans="1:34" s="40" customFormat="1" ht="13.5" x14ac:dyDescent="0.15">
      <c r="A73" s="39" t="s">
        <v>28</v>
      </c>
      <c r="C73" s="41"/>
      <c r="I73" s="42"/>
      <c r="J73" s="42"/>
      <c r="K73" s="5"/>
      <c r="L73" s="5"/>
      <c r="M73" s="5"/>
      <c r="N73" s="5"/>
      <c r="O73" s="5"/>
      <c r="P73" s="5"/>
      <c r="Q73" s="5"/>
      <c r="R73" s="5"/>
      <c r="AB73" s="74"/>
      <c r="AC73" s="74"/>
      <c r="AD73" s="74"/>
      <c r="AE73" s="74"/>
      <c r="AF73" s="74"/>
      <c r="AG73" s="74"/>
      <c r="AH73" s="74"/>
    </row>
    <row r="74" spans="1:34" s="40" customFormat="1" ht="17.25" customHeight="1" x14ac:dyDescent="0.15">
      <c r="B74" s="42"/>
      <c r="C74" s="45"/>
      <c r="D74" s="42"/>
      <c r="I74" s="42"/>
      <c r="J74" s="42"/>
      <c r="AB74" s="74"/>
      <c r="AC74" s="74"/>
      <c r="AD74" s="74"/>
      <c r="AE74" s="74"/>
      <c r="AF74" s="74"/>
      <c r="AG74" s="74"/>
      <c r="AH74" s="74"/>
    </row>
  </sheetData>
  <mergeCells count="20">
    <mergeCell ref="A68:A70"/>
    <mergeCell ref="B68:D68"/>
    <mergeCell ref="B69:D69"/>
    <mergeCell ref="B70:D70"/>
    <mergeCell ref="A60:A62"/>
    <mergeCell ref="B60:D60"/>
    <mergeCell ref="B61:D61"/>
    <mergeCell ref="B62:D62"/>
    <mergeCell ref="A52:A54"/>
    <mergeCell ref="B52:D52"/>
    <mergeCell ref="B53:D53"/>
    <mergeCell ref="B54:D54"/>
    <mergeCell ref="A1:G1"/>
    <mergeCell ref="A2:G2"/>
    <mergeCell ref="A3:G3"/>
    <mergeCell ref="A44:A46"/>
    <mergeCell ref="B44:D44"/>
    <mergeCell ref="B45:D45"/>
    <mergeCell ref="B46:D46"/>
    <mergeCell ref="G4:G5"/>
  </mergeCells>
  <phoneticPr fontId="5" type="noConversion"/>
  <printOptions horizontalCentered="1"/>
  <pageMargins left="0" right="0" top="0.27559055118110237" bottom="0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2021년 9월</vt:lpstr>
      <vt:lpstr>'2021년 9월'!Print_Area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</dc:creator>
  <cp:lastModifiedBy>염지인</cp:lastModifiedBy>
  <cp:lastPrinted>2021-02-02T01:04:44Z</cp:lastPrinted>
  <dcterms:created xsi:type="dcterms:W3CDTF">2012-01-02T00:51:16Z</dcterms:created>
  <dcterms:modified xsi:type="dcterms:W3CDTF">2021-08-03T00:18:20Z</dcterms:modified>
</cp:coreProperties>
</file>